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tabRatio="601" activeTab="0"/>
  </bookViews>
  <sheets>
    <sheet name="申込用紙" sheetId="1" r:id="rId1"/>
    <sheet name="記入例" sheetId="2" r:id="rId2"/>
    <sheet name="Sheet1" sheetId="3" r:id="rId3"/>
  </sheets>
  <definedNames>
    <definedName name="_xlfn.COUNTIFS" hidden="1">#NAME?</definedName>
    <definedName name="_xlnm.Print_Area" localSheetId="1">'記入例'!$A$1:$T$64</definedName>
    <definedName name="_xlnm.Print_Area" localSheetId="0">'申込用紙'!$A$1:$T$64</definedName>
  </definedNames>
  <calcPr fullCalcOnLoad="1"/>
</workbook>
</file>

<file path=xl/sharedStrings.xml><?xml version="1.0" encoding="utf-8"?>
<sst xmlns="http://schemas.openxmlformats.org/spreadsheetml/2006/main" count="224" uniqueCount="83">
  <si>
    <t>本案内書記載の宿泊条件及び宿泊手配の為に必要な範囲内での宿泊機関その他への個人情報の提供について同意の上、下記の通り申込いたします。</t>
  </si>
  <si>
    <t>※本申込書は、全日本実業団選手権大会関係者用です。それ以外の選手、監督等の宿泊は、リハーサル大会実行委員会にお問合わせください。</t>
  </si>
  <si>
    <t>連 絡 担 当 者</t>
  </si>
  <si>
    <t>ふりがな</t>
  </si>
  <si>
    <t>宿泊責任者</t>
  </si>
  <si>
    <t>番号</t>
  </si>
  <si>
    <t>宿   泊   者</t>
  </si>
  <si>
    <t>氏   名</t>
  </si>
  <si>
    <t>性別</t>
  </si>
  <si>
    <t>男女</t>
  </si>
  <si>
    <t>宿泊</t>
  </si>
  <si>
    <t>夕食</t>
  </si>
  <si>
    <t>選手</t>
  </si>
  <si>
    <t>月岡　太郎</t>
  </si>
  <si>
    <t>ツキオカ タロウ</t>
  </si>
  <si>
    <t>男</t>
  </si>
  <si>
    <t>X</t>
  </si>
  <si>
    <t>○</t>
  </si>
  <si>
    <t>男計</t>
  </si>
  <si>
    <t>女計</t>
  </si>
  <si>
    <t>男女合計</t>
  </si>
  <si>
    <t>所属水域</t>
  </si>
  <si>
    <t>　</t>
  </si>
  <si>
    <t>参加区分</t>
  </si>
  <si>
    <t>〒      －</t>
  </si>
  <si>
    <t>　　　　　-　　　　　-</t>
  </si>
  <si>
    <t>※例</t>
  </si>
  <si>
    <t>合計</t>
  </si>
  <si>
    <t>会社名(オープンの場合はチーム名)</t>
  </si>
  <si>
    <t>(勤務先・自宅)　　　－　　　－</t>
  </si>
  <si>
    <t>＊宿泊の別及び夕食の別を記入。</t>
  </si>
  <si>
    <t>選手･監督・応援･コーチ等</t>
  </si>
  <si>
    <t>氏名</t>
  </si>
  <si>
    <t>住所</t>
  </si>
  <si>
    <t>電話</t>
  </si>
  <si>
    <t>Fax</t>
  </si>
  <si>
    <t>E-Mail</t>
  </si>
  <si>
    <t>携帯電話</t>
  </si>
  <si>
    <t>フリガナ</t>
  </si>
  <si>
    <t>第71回 国民体育大会セーリング競技リハーサル大会</t>
  </si>
  <si>
    <t>(金)</t>
  </si>
  <si>
    <t>(土)</t>
  </si>
  <si>
    <t>(日)</t>
  </si>
  <si>
    <t>10月10日の夕食は、レセプションの料理となりますので、キャンセルしないように御願いします。</t>
  </si>
  <si>
    <t>〇</t>
  </si>
  <si>
    <t>×</t>
  </si>
  <si>
    <t>女</t>
  </si>
  <si>
    <t>宿泊日(記号をドロップダウンリストからご記入ください)</t>
  </si>
  <si>
    <t>宿泊料</t>
  </si>
  <si>
    <t>夕食料</t>
  </si>
  <si>
    <t>合計</t>
  </si>
  <si>
    <t>宿泊料計</t>
  </si>
  <si>
    <t>夕食料計</t>
  </si>
  <si>
    <t>注</t>
  </si>
  <si>
    <t>確認用</t>
  </si>
  <si>
    <t xml:space="preserve">浄土ヶ浜パークホテル
&gt; 　営業部　佐々木　祐一様
</t>
  </si>
  <si>
    <t>レセプション申込み</t>
  </si>
  <si>
    <t>日時</t>
  </si>
  <si>
    <t>会場</t>
  </si>
  <si>
    <r>
      <t>レセプション</t>
    </r>
    <r>
      <rPr>
        <sz val="10"/>
        <rFont val="ＭＳ Ｐゴシック"/>
        <family val="3"/>
      </rPr>
      <t xml:space="preserve">
参加者数</t>
    </r>
  </si>
  <si>
    <t>宿泊者以外</t>
  </si>
  <si>
    <t>料金</t>
  </si>
  <si>
    <t>ホテル明山荘
コンベンションホール鳳凰</t>
  </si>
  <si>
    <t>10月10日（土）
18：30～</t>
  </si>
  <si>
    <t>料金
7000円/人</t>
  </si>
  <si>
    <t>・レセプションは着席+飲み放題（ビール、日本酒、焼酎、ソフトドリンク）になります。</t>
  </si>
  <si>
    <t>全日本実業団宿泊・レセプション申込書</t>
  </si>
  <si>
    <t>料金
無料(1泊2食12,000円に込み）</t>
  </si>
  <si>
    <t>10月10日「浄土ヶ浜ホテル」1泊2食料金宿泊者</t>
  </si>
  <si>
    <t>10月10日「浄土ヶ浜ホテル」
1泊2食料金宿泊者人数</t>
  </si>
  <si>
    <t>左記以外でレセプション参加人数</t>
  </si>
  <si>
    <t>宿泊合計金額</t>
  </si>
  <si>
    <t>浄土ヶ浜ホテルパーティー会場</t>
  </si>
  <si>
    <t>宿泊費・レセプション代合計</t>
  </si>
  <si>
    <t>料金
５000円/人</t>
  </si>
  <si>
    <r>
      <t>1</t>
    </r>
    <r>
      <rPr>
        <sz val="10"/>
        <rFont val="ＭＳ Ｐ明朝"/>
        <family val="1"/>
      </rPr>
      <t>泊</t>
    </r>
    <r>
      <rPr>
        <sz val="10"/>
        <rFont val="Times New Roman"/>
        <family val="1"/>
      </rPr>
      <t>2</t>
    </r>
    <r>
      <rPr>
        <sz val="10"/>
        <rFont val="ＭＳ Ｐ明朝"/>
        <family val="1"/>
      </rPr>
      <t>食宿泊料</t>
    </r>
    <r>
      <rPr>
        <sz val="10"/>
        <rFont val="Times New Roman"/>
        <family val="1"/>
      </rPr>
      <t>10,000</t>
    </r>
    <r>
      <rPr>
        <sz val="10"/>
        <rFont val="ＭＳ Ｐ明朝"/>
        <family val="1"/>
      </rPr>
      <t>円
但し</t>
    </r>
    <r>
      <rPr>
        <sz val="10"/>
        <rFont val="Times New Roman"/>
        <family val="1"/>
      </rPr>
      <t>10</t>
    </r>
    <r>
      <rPr>
        <sz val="10"/>
        <rFont val="ＭＳ Ｐ明朝"/>
        <family val="1"/>
      </rPr>
      <t>月</t>
    </r>
    <r>
      <rPr>
        <sz val="10"/>
        <rFont val="Times New Roman"/>
        <family val="1"/>
      </rPr>
      <t>10</t>
    </r>
    <r>
      <rPr>
        <sz val="10"/>
        <rFont val="ＭＳ Ｐ明朝"/>
        <family val="1"/>
      </rPr>
      <t>日はレセプション食べ物、飲み物代込みで</t>
    </r>
    <r>
      <rPr>
        <sz val="10"/>
        <rFont val="Times New Roman"/>
        <family val="1"/>
      </rPr>
      <t>12,000</t>
    </r>
    <r>
      <rPr>
        <sz val="10"/>
        <rFont val="ＭＳ Ｐ明朝"/>
        <family val="1"/>
      </rPr>
      <t>円
夕食抜き宿泊料は</t>
    </r>
    <r>
      <rPr>
        <sz val="10"/>
        <rFont val="Times New Roman"/>
        <family val="1"/>
      </rPr>
      <t>8,200</t>
    </r>
    <r>
      <rPr>
        <sz val="10"/>
        <rFont val="ＭＳ Ｐ明朝"/>
        <family val="1"/>
      </rPr>
      <t>円（朝食抜きは減額なし）</t>
    </r>
  </si>
  <si>
    <t>※宿泊の斡旋を希望しない場合も、レセプションにご参加いただける場合はお手数ですがご提出下さい。</t>
  </si>
  <si>
    <t>※部屋割りにつきましては、ホテルの方で人数に合わせて行わせていただきますのでご了承ください。</t>
  </si>
  <si>
    <t>E-Mail Address　yu.sasaki@jodo-ph.jp</t>
  </si>
  <si>
    <t>高松宮妃記念杯第61回全日本実業団ヨット選手権大会</t>
  </si>
  <si>
    <t xml:space="preserve">2015年    月     日 </t>
  </si>
  <si>
    <t>・10月10日に1泊2食料金（１２０００円）で浄土ヶ浜ホテルに宿泊されない方のレセプション料金は食事と飲み放題で￥5,000/人とします。</t>
  </si>
  <si>
    <t>・10月10日に1泊2食料金（１２０００円）で浄土ヶ浜ホテルに宿泊されない方のレセプション料金は食事と飲み放題で￥5,000/人です。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</si>
</sst>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0_ "/>
  </numFmts>
  <fonts count="55">
    <font>
      <sz val="11"/>
      <name val="ＭＳ Ｐゴシック"/>
      <family val="3"/>
    </font>
    <font>
      <sz val="11"/>
      <name val="ＭＳ ゴシック"/>
      <family val="3"/>
    </font>
    <font>
      <b/>
      <sz val="8"/>
      <name val="ＭＳ Ｐゴシック"/>
      <family val="3"/>
    </font>
    <font>
      <sz val="16"/>
      <name val="HGS創英角ｺﾞｼｯｸUB"/>
      <family val="3"/>
    </font>
    <font>
      <sz val="10"/>
      <name val="Times New Roman"/>
      <family val="1"/>
    </font>
    <font>
      <sz val="9"/>
      <name val="ＭＳ ゴシック"/>
      <family val="3"/>
    </font>
    <font>
      <sz val="10"/>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9"/>
      <name val="ＭＳ Ｐゴシック"/>
      <family val="3"/>
    </font>
    <font>
      <sz val="10"/>
      <name val="ＭＳ Ｐ明朝"/>
      <family val="1"/>
    </font>
    <font>
      <b/>
      <sz val="12"/>
      <name val="ＭＳ Ｐゴシック"/>
      <family val="3"/>
    </font>
    <font>
      <sz val="12"/>
      <name val="ＭＳ Ｐゴシック"/>
      <family val="3"/>
    </font>
    <font>
      <sz val="14"/>
      <name val="ＭＳ Ｐゴシック"/>
      <family val="3"/>
    </font>
    <font>
      <sz val="11"/>
      <name val="HGP創英角ｺﾞｼｯｸUB"/>
      <family val="3"/>
    </font>
    <font>
      <b/>
      <sz val="20"/>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indexed="45"/>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style="medium"/>
      <bottom style="medium"/>
    </border>
    <border>
      <left style="thick"/>
      <right style="medium"/>
      <top>
        <color indexed="63"/>
      </top>
      <bottom style="medium"/>
    </border>
    <border>
      <left style="dotted"/>
      <right>
        <color indexed="63"/>
      </right>
      <top>
        <color indexed="63"/>
      </top>
      <bottom style="medium"/>
    </border>
    <border>
      <left style="medium"/>
      <right style="dotted"/>
      <top>
        <color indexed="63"/>
      </top>
      <bottom style="medium"/>
    </border>
    <border>
      <left>
        <color indexed="63"/>
      </left>
      <right style="dotted"/>
      <top>
        <color indexed="63"/>
      </top>
      <bottom style="medium"/>
    </border>
    <border>
      <left>
        <color indexed="63"/>
      </left>
      <right style="medium"/>
      <top>
        <color indexed="63"/>
      </top>
      <bottom style="medium"/>
    </border>
    <border>
      <left style="thick"/>
      <right style="medium"/>
      <top>
        <color indexed="63"/>
      </top>
      <bottom>
        <color indexed="63"/>
      </bottom>
    </border>
    <border>
      <left style="thick"/>
      <right style="medium"/>
      <top style="thin"/>
      <bottom style="thin"/>
    </border>
    <border>
      <left style="hair"/>
      <right style="medium"/>
      <top style="medium"/>
      <bottom style="thin"/>
    </border>
    <border>
      <left style="medium"/>
      <right style="hair"/>
      <top style="medium"/>
      <bottom style="thin"/>
    </border>
    <border>
      <left style="hair"/>
      <right style="medium"/>
      <top style="thin"/>
      <bottom style="thin"/>
    </border>
    <border>
      <left style="medium"/>
      <right style="hair"/>
      <top style="thin"/>
      <bottom style="thin"/>
    </border>
    <border>
      <left style="hair"/>
      <right style="medium"/>
      <top style="thin"/>
      <bottom style="thick"/>
    </border>
    <border>
      <left style="medium"/>
      <right style="hair"/>
      <top style="thin"/>
      <bottom style="thick"/>
    </border>
    <border>
      <left style="medium"/>
      <right style="medium"/>
      <top style="thin"/>
      <bottom style="thin"/>
    </border>
    <border>
      <left style="thick"/>
      <right style="medium"/>
      <top style="medium"/>
      <bottom style="medium"/>
    </border>
    <border>
      <left style="medium"/>
      <right style="double"/>
      <top>
        <color indexed="63"/>
      </top>
      <bottom style="medium"/>
    </border>
    <border>
      <left>
        <color indexed="63"/>
      </left>
      <right style="thick"/>
      <top style="thick"/>
      <bottom>
        <color indexed="63"/>
      </bottom>
    </border>
    <border>
      <left>
        <color indexed="63"/>
      </left>
      <right style="thick"/>
      <top>
        <color indexed="63"/>
      </top>
      <bottom style="medium"/>
    </border>
    <border>
      <left>
        <color indexed="63"/>
      </left>
      <right style="thick"/>
      <top style="medium"/>
      <bottom style="medium"/>
    </border>
    <border>
      <left>
        <color indexed="63"/>
      </left>
      <right style="thick"/>
      <top style="medium"/>
      <bottom style="thick"/>
    </border>
    <border>
      <left style="double"/>
      <right style="hair"/>
      <top style="medium"/>
      <bottom style="thin"/>
    </border>
    <border>
      <left style="double"/>
      <right style="hair"/>
      <top style="thin"/>
      <bottom style="thin"/>
    </border>
    <border>
      <left style="double"/>
      <right style="hair"/>
      <top style="thin"/>
      <bottom style="thick"/>
    </border>
    <border>
      <left style="medium"/>
      <right style="double"/>
      <top>
        <color indexed="63"/>
      </top>
      <bottom>
        <color indexed="63"/>
      </bottom>
    </border>
    <border>
      <left>
        <color indexed="63"/>
      </left>
      <right style="dotted"/>
      <top>
        <color indexed="63"/>
      </top>
      <bottom>
        <color indexed="63"/>
      </bottom>
    </border>
    <border>
      <left style="dotted"/>
      <right>
        <color indexed="63"/>
      </right>
      <top style="medium"/>
      <bottom>
        <color indexed="63"/>
      </bottom>
    </border>
    <border>
      <left style="medium"/>
      <right style="dotted"/>
      <top>
        <color indexed="63"/>
      </top>
      <bottom>
        <color indexed="63"/>
      </bottom>
    </border>
    <border>
      <left>
        <color indexed="63"/>
      </left>
      <right style="medium"/>
      <top>
        <color indexed="63"/>
      </top>
      <bottom>
        <color indexed="63"/>
      </bottom>
    </border>
    <border>
      <left style="medium"/>
      <right style="double"/>
      <top style="thin"/>
      <bottom style="thin"/>
    </border>
    <border>
      <left>
        <color indexed="63"/>
      </left>
      <right style="dotted"/>
      <top style="thin"/>
      <bottom style="thin"/>
    </border>
    <border>
      <left style="dotted"/>
      <right>
        <color indexed="63"/>
      </right>
      <top style="thin"/>
      <bottom style="thin"/>
    </border>
    <border>
      <left style="medium"/>
      <right style="dotted"/>
      <top style="thin"/>
      <bottom style="thin"/>
    </border>
    <border>
      <left>
        <color indexed="63"/>
      </left>
      <right style="medium"/>
      <top style="thin"/>
      <bottom style="thin"/>
    </border>
    <border>
      <left style="medium"/>
      <right style="double"/>
      <top style="thin"/>
      <bottom style="medium"/>
    </border>
    <border>
      <left>
        <color indexed="63"/>
      </left>
      <right style="dotted"/>
      <top style="thin"/>
      <bottom style="medium"/>
    </border>
    <border>
      <left style="dotted"/>
      <right>
        <color indexed="63"/>
      </right>
      <top style="thin"/>
      <bottom style="medium"/>
    </border>
    <border>
      <left style="medium"/>
      <right style="dotted"/>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thin"/>
      <bottom style="thick"/>
    </border>
    <border>
      <left>
        <color indexed="63"/>
      </left>
      <right style="medium"/>
      <top style="thin"/>
      <bottom style="thick"/>
    </border>
    <border>
      <left>
        <color indexed="63"/>
      </left>
      <right style="double"/>
      <top style="thin"/>
      <bottom style="thick"/>
    </border>
    <border>
      <left style="thin"/>
      <right>
        <color indexed="63"/>
      </right>
      <top style="medium"/>
      <bottom style="thin"/>
    </border>
    <border>
      <left style="thin"/>
      <right>
        <color indexed="63"/>
      </right>
      <top style="thin"/>
      <bottom style="thin"/>
    </border>
    <border>
      <left style="thin"/>
      <right>
        <color indexed="63"/>
      </right>
      <top style="thin"/>
      <bottom style="thick"/>
    </border>
    <border>
      <left>
        <color indexed="63"/>
      </left>
      <right style="thick"/>
      <top>
        <color indexed="63"/>
      </top>
      <bottom>
        <color indexed="63"/>
      </bottom>
    </border>
    <border>
      <left style="thick"/>
      <right>
        <color indexed="63"/>
      </right>
      <top>
        <color indexed="63"/>
      </top>
      <bottom>
        <color indexed="63"/>
      </bottom>
    </border>
    <border>
      <left>
        <color indexed="63"/>
      </left>
      <right style="thick"/>
      <top>
        <color indexed="63"/>
      </top>
      <bottom style="thick"/>
    </border>
    <border>
      <left style="thick"/>
      <right style="thick"/>
      <top style="thick"/>
      <bottom style="thin"/>
    </border>
    <border>
      <left style="thick"/>
      <right style="thick"/>
      <top style="thin"/>
      <bottom style="thick"/>
    </border>
    <border>
      <left style="thick"/>
      <right style="thick"/>
      <top style="thick"/>
      <bottom>
        <color indexed="63"/>
      </bottom>
    </border>
    <border>
      <left style="thick"/>
      <right style="thick"/>
      <top>
        <color indexed="63"/>
      </top>
      <bottom style="thick"/>
    </border>
    <border>
      <left>
        <color indexed="63"/>
      </left>
      <right>
        <color indexed="63"/>
      </right>
      <top style="thick"/>
      <bottom>
        <color indexed="63"/>
      </bottom>
    </border>
    <border>
      <left>
        <color indexed="63"/>
      </left>
      <right>
        <color indexed="63"/>
      </right>
      <top>
        <color indexed="63"/>
      </top>
      <bottom style="thick"/>
    </border>
    <border>
      <left style="thick"/>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ck"/>
      <right>
        <color indexed="63"/>
      </right>
      <top>
        <color indexed="63"/>
      </top>
      <bottom style="thick"/>
    </border>
    <border>
      <left>
        <color indexed="63"/>
      </left>
      <right style="thin"/>
      <top>
        <color indexed="63"/>
      </top>
      <bottom style="thick"/>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thick"/>
      <right>
        <color indexed="63"/>
      </right>
      <top style="medium"/>
      <bottom style="thick"/>
    </border>
    <border>
      <left>
        <color indexed="63"/>
      </left>
      <right>
        <color indexed="63"/>
      </right>
      <top style="medium"/>
      <bottom style="thick"/>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thick"/>
    </border>
    <border>
      <left style="thick"/>
      <right style="medium"/>
      <top style="thick"/>
      <bottom>
        <color indexed="63"/>
      </bottom>
    </border>
    <border>
      <left style="thick"/>
      <right style="medium"/>
      <top>
        <color indexed="63"/>
      </top>
      <bottom style="thick"/>
    </border>
    <border>
      <left style="medium"/>
      <right style="medium"/>
      <top style="thick"/>
      <bottom style="thin"/>
    </border>
    <border>
      <left style="thick"/>
      <right>
        <color indexed="63"/>
      </right>
      <top style="thick"/>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style="medium"/>
      <bottom>
        <color indexed="63"/>
      </bottom>
    </border>
    <border>
      <left style="thick"/>
      <right>
        <color indexed="63"/>
      </right>
      <top style="medium"/>
      <bottom style="medium"/>
    </border>
    <border>
      <left>
        <color indexed="63"/>
      </left>
      <right>
        <color indexed="63"/>
      </right>
      <top style="medium"/>
      <bottom style="medium"/>
    </border>
    <border>
      <left style="medium"/>
      <right>
        <color indexed="63"/>
      </right>
      <top style="thick"/>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style="thick"/>
    </border>
    <border>
      <left style="thick"/>
      <right style="thick"/>
      <top>
        <color indexed="63"/>
      </top>
      <bottom style="medium"/>
    </border>
    <border>
      <left>
        <color indexed="63"/>
      </left>
      <right style="medium"/>
      <top style="thick"/>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9" fillId="0" borderId="0" applyNumberFormat="0" applyFill="0" applyBorder="0" applyAlignment="0" applyProtection="0"/>
    <xf numFmtId="0" fontId="54" fillId="32" borderId="0" applyNumberFormat="0" applyBorder="0" applyAlignment="0" applyProtection="0"/>
  </cellStyleXfs>
  <cellXfs count="251">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6" fillId="0" borderId="10" xfId="0"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left" vertical="center" wrapText="1"/>
    </xf>
    <xf numFmtId="0" fontId="11" fillId="0" borderId="0"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0" xfId="0" applyBorder="1" applyAlignment="1">
      <alignment vertical="center"/>
    </xf>
    <xf numFmtId="0" fontId="6" fillId="0" borderId="24"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vertical="center"/>
    </xf>
    <xf numFmtId="0" fontId="6" fillId="0" borderId="25" xfId="0" applyFont="1" applyBorder="1" applyAlignment="1">
      <alignment horizontal="left" vertical="center" wrapText="1"/>
    </xf>
    <xf numFmtId="0" fontId="6" fillId="0" borderId="26" xfId="0" applyFont="1" applyBorder="1" applyAlignment="1">
      <alignment horizontal="center" vertical="center" wrapText="1"/>
    </xf>
    <xf numFmtId="0" fontId="0" fillId="0" borderId="0" xfId="0" applyBorder="1" applyAlignment="1">
      <alignment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0" borderId="33" xfId="0" applyFont="1" applyBorder="1" applyAlignment="1">
      <alignment horizontal="center" vertical="center" wrapText="1"/>
    </xf>
    <xf numFmtId="0" fontId="6" fillId="0" borderId="34" xfId="0" applyFont="1" applyFill="1" applyBorder="1" applyAlignment="1">
      <alignment horizontal="center" vertical="top"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top"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top"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43"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left" vertical="center"/>
    </xf>
    <xf numFmtId="0" fontId="13" fillId="0" borderId="0" xfId="0" applyFont="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177" fontId="13" fillId="0" borderId="0" xfId="0" applyNumberFormat="1" applyFont="1" applyAlignment="1">
      <alignment horizontal="center" vertical="center" wrapText="1"/>
    </xf>
    <xf numFmtId="0" fontId="13" fillId="0" borderId="0" xfId="0" applyFont="1" applyAlignment="1">
      <alignment horizontal="left" vertical="center" wrapText="1"/>
    </xf>
    <xf numFmtId="0" fontId="6" fillId="0" borderId="0" xfId="0" applyFont="1" applyBorder="1" applyAlignment="1">
      <alignment horizontal="left" vertical="center"/>
    </xf>
    <xf numFmtId="0" fontId="0" fillId="0" borderId="27" xfId="0" applyBorder="1" applyAlignment="1">
      <alignment vertical="center"/>
    </xf>
    <xf numFmtId="0" fontId="0" fillId="0" borderId="0" xfId="0" applyBorder="1" applyAlignment="1">
      <alignment horizontal="center" vertical="center"/>
    </xf>
    <xf numFmtId="0" fontId="0" fillId="0" borderId="60" xfId="0" applyBorder="1" applyAlignment="1">
      <alignment vertical="center"/>
    </xf>
    <xf numFmtId="0" fontId="2" fillId="0" borderId="0" xfId="0" applyFont="1" applyBorder="1" applyAlignment="1">
      <alignment horizontal="center" vertical="center"/>
    </xf>
    <xf numFmtId="0" fontId="6" fillId="0" borderId="61" xfId="0" applyFont="1" applyBorder="1" applyAlignment="1">
      <alignment horizontal="left" vertical="center"/>
    </xf>
    <xf numFmtId="0" fontId="11" fillId="0" borderId="0" xfId="0" applyFont="1" applyBorder="1" applyAlignment="1">
      <alignment horizontal="left" vertical="center"/>
    </xf>
    <xf numFmtId="0" fontId="6" fillId="35" borderId="61" xfId="0" applyFont="1" applyFill="1" applyBorder="1" applyAlignment="1">
      <alignment horizontal="left" vertical="center"/>
    </xf>
    <xf numFmtId="0" fontId="6" fillId="35" borderId="0" xfId="0" applyFont="1" applyFill="1" applyBorder="1" applyAlignment="1">
      <alignment horizontal="left" vertical="center"/>
    </xf>
    <xf numFmtId="0" fontId="11" fillId="35" borderId="0" xfId="0" applyFont="1" applyFill="1" applyBorder="1" applyAlignment="1">
      <alignment horizontal="left" vertical="center"/>
    </xf>
    <xf numFmtId="0" fontId="11" fillId="35" borderId="0" xfId="0" applyFont="1" applyFill="1" applyBorder="1" applyAlignment="1">
      <alignment horizontal="center" vertical="center"/>
    </xf>
    <xf numFmtId="0" fontId="6" fillId="0" borderId="60" xfId="0" applyFont="1" applyFill="1" applyBorder="1" applyAlignment="1">
      <alignment horizontal="center" vertical="center" wrapText="1"/>
    </xf>
    <xf numFmtId="0" fontId="0" fillId="0" borderId="62" xfId="0" applyBorder="1" applyAlignment="1">
      <alignment vertical="center"/>
    </xf>
    <xf numFmtId="0" fontId="2" fillId="0" borderId="61"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16" fillId="0" borderId="63" xfId="0" applyFont="1" applyBorder="1" applyAlignment="1">
      <alignment vertical="center"/>
    </xf>
    <xf numFmtId="5" fontId="16" fillId="0" borderId="64" xfId="0" applyNumberFormat="1" applyFont="1" applyBorder="1" applyAlignment="1">
      <alignment vertical="center"/>
    </xf>
    <xf numFmtId="0" fontId="16" fillId="0" borderId="65" xfId="0" applyFont="1" applyBorder="1" applyAlignment="1">
      <alignment vertical="center" wrapText="1"/>
    </xf>
    <xf numFmtId="5" fontId="16" fillId="0" borderId="66" xfId="0" applyNumberFormat="1"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61" xfId="0" applyFont="1" applyBorder="1" applyAlignment="1">
      <alignment horizontal="center" vertical="center"/>
    </xf>
    <xf numFmtId="0" fontId="11" fillId="0" borderId="0"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68" xfId="0" applyFont="1" applyBorder="1" applyAlignment="1">
      <alignment horizontal="center" vertical="center"/>
    </xf>
    <xf numFmtId="0" fontId="11" fillId="0" borderId="74" xfId="0" applyFont="1" applyBorder="1" applyAlignment="1">
      <alignment horizontal="center" vertical="center"/>
    </xf>
    <xf numFmtId="0" fontId="6" fillId="0" borderId="75" xfId="0" applyFont="1" applyFill="1" applyBorder="1" applyAlignment="1">
      <alignment horizontal="left" vertical="center" wrapText="1"/>
    </xf>
    <xf numFmtId="0" fontId="0" fillId="0" borderId="52" xfId="0" applyFill="1" applyBorder="1" applyAlignment="1">
      <alignment horizontal="left" vertical="center" wrapText="1"/>
    </xf>
    <xf numFmtId="0" fontId="6" fillId="0" borderId="76" xfId="0" applyFont="1" applyFill="1" applyBorder="1" applyAlignment="1">
      <alignment horizontal="left" vertical="center" wrapText="1"/>
    </xf>
    <xf numFmtId="0" fontId="0" fillId="0" borderId="77" xfId="0" applyFill="1" applyBorder="1" applyAlignment="1">
      <alignment horizontal="left" vertical="center" wrapText="1"/>
    </xf>
    <xf numFmtId="0" fontId="0" fillId="0" borderId="75" xfId="0" applyFill="1" applyBorder="1" applyAlignment="1">
      <alignment vertical="center" wrapText="1"/>
    </xf>
    <xf numFmtId="0" fontId="0" fillId="0" borderId="52" xfId="0" applyFill="1" applyBorder="1" applyAlignment="1">
      <alignment vertical="center" wrapText="1"/>
    </xf>
    <xf numFmtId="0" fontId="0" fillId="0" borderId="43" xfId="0" applyFill="1" applyBorder="1" applyAlignment="1">
      <alignment vertical="center" wrapText="1"/>
    </xf>
    <xf numFmtId="0" fontId="6" fillId="0" borderId="78" xfId="0" applyFont="1" applyFill="1" applyBorder="1" applyAlignment="1">
      <alignment horizontal="left" vertical="center" wrapText="1"/>
    </xf>
    <xf numFmtId="0" fontId="0" fillId="0" borderId="49" xfId="0" applyFill="1" applyBorder="1" applyAlignment="1">
      <alignment horizontal="left" vertical="center" wrapText="1"/>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30" xfId="0" applyFont="1" applyBorder="1" applyAlignment="1">
      <alignment horizontal="center" vertical="center"/>
    </xf>
    <xf numFmtId="56" fontId="6" fillId="0" borderId="24" xfId="0" applyNumberFormat="1" applyFont="1" applyBorder="1" applyAlignment="1">
      <alignment horizontal="center" vertical="center" wrapText="1"/>
    </xf>
    <xf numFmtId="0" fontId="6" fillId="0" borderId="24" xfId="0" applyFont="1" applyBorder="1" applyAlignment="1">
      <alignment horizontal="center" vertical="center" wrapText="1"/>
    </xf>
    <xf numFmtId="0" fontId="6" fillId="0" borderId="81" xfId="0" applyFont="1" applyBorder="1" applyAlignment="1">
      <alignment horizontal="center" vertical="center" wrapText="1"/>
    </xf>
    <xf numFmtId="0" fontId="0" fillId="0" borderId="0" xfId="0" applyBorder="1" applyAlignment="1">
      <alignment horizontal="center" vertical="center" wrapText="1"/>
    </xf>
    <xf numFmtId="0" fontId="0" fillId="0" borderId="81" xfId="0" applyBorder="1" applyAlignment="1">
      <alignment horizontal="center" vertical="center" wrapText="1"/>
    </xf>
    <xf numFmtId="0" fontId="6" fillId="0" borderId="69" xfId="0" applyFont="1" applyBorder="1" applyAlignment="1">
      <alignment horizontal="left" vertical="center" wrapText="1"/>
    </xf>
    <xf numFmtId="0" fontId="0" fillId="0" borderId="82" xfId="0" applyBorder="1" applyAlignment="1">
      <alignment horizontal="left" vertical="center" wrapText="1"/>
    </xf>
    <xf numFmtId="0" fontId="11" fillId="0" borderId="61" xfId="0" applyFont="1" applyBorder="1" applyAlignment="1">
      <alignment horizontal="left" vertical="center" wrapText="1"/>
    </xf>
    <xf numFmtId="0" fontId="0" fillId="0" borderId="38" xfId="0" applyBorder="1" applyAlignment="1">
      <alignment horizontal="left" vertical="center" wrapText="1"/>
    </xf>
    <xf numFmtId="0" fontId="11" fillId="0" borderId="73" xfId="0" applyFont="1" applyBorder="1" applyAlignment="1">
      <alignment horizontal="left" vertical="center" wrapText="1"/>
    </xf>
    <xf numFmtId="0" fontId="0" fillId="0" borderId="83" xfId="0" applyBorder="1" applyAlignment="1">
      <alignment horizontal="left" vertical="center" wrapText="1"/>
    </xf>
    <xf numFmtId="0" fontId="6" fillId="0" borderId="84"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85" xfId="0" applyFont="1" applyBorder="1" applyAlignment="1">
      <alignment horizontal="center" vertical="center" textRotation="255" wrapText="1"/>
    </xf>
    <xf numFmtId="0" fontId="6" fillId="0" borderId="86" xfId="0" applyFont="1" applyBorder="1" applyAlignment="1">
      <alignment horizontal="center" vertical="center" wrapText="1"/>
    </xf>
    <xf numFmtId="0" fontId="1" fillId="0" borderId="87" xfId="0" applyFont="1" applyBorder="1" applyAlignment="1">
      <alignment horizontal="right" vertical="center"/>
    </xf>
    <xf numFmtId="0" fontId="1" fillId="0" borderId="67" xfId="0" applyFont="1" applyBorder="1" applyAlignment="1">
      <alignment horizontal="right" vertical="center"/>
    </xf>
    <xf numFmtId="0" fontId="17" fillId="0" borderId="61" xfId="0" applyFont="1" applyBorder="1" applyAlignment="1">
      <alignment horizontal="center" vertical="center"/>
    </xf>
    <xf numFmtId="0" fontId="17" fillId="0" borderId="0" xfId="0" applyFont="1" applyBorder="1" applyAlignment="1">
      <alignment horizontal="center" vertical="center"/>
    </xf>
    <xf numFmtId="0" fontId="0" fillId="0" borderId="0" xfId="0" applyFont="1" applyBorder="1" applyAlignment="1">
      <alignment horizontal="center" vertical="center"/>
    </xf>
    <xf numFmtId="0" fontId="18" fillId="0" borderId="61"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3" fillId="0" borderId="61"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88" xfId="0" applyBorder="1" applyAlignment="1">
      <alignment horizontal="left" vertical="center" wrapText="1"/>
    </xf>
    <xf numFmtId="0" fontId="0" fillId="0" borderId="15" xfId="0" applyBorder="1" applyAlignment="1">
      <alignment horizontal="left" vertical="center" wrapText="1"/>
    </xf>
    <xf numFmtId="0" fontId="11" fillId="0" borderId="87" xfId="0" applyFont="1" applyBorder="1" applyAlignment="1">
      <alignment horizontal="center" vertical="center"/>
    </xf>
    <xf numFmtId="0" fontId="11" fillId="0" borderId="67" xfId="0" applyFont="1" applyBorder="1" applyAlignment="1">
      <alignment horizontal="center" vertical="center"/>
    </xf>
    <xf numFmtId="0" fontId="11" fillId="0" borderId="27" xfId="0" applyFont="1" applyBorder="1" applyAlignment="1">
      <alignment horizontal="center" vertical="center"/>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28" xfId="0" applyFont="1" applyBorder="1" applyAlignment="1">
      <alignment horizontal="center" vertical="center"/>
    </xf>
    <xf numFmtId="0" fontId="11" fillId="0" borderId="69" xfId="0" applyFont="1" applyBorder="1" applyAlignment="1">
      <alignment horizontal="center" vertical="center"/>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11" fillId="0" borderId="92" xfId="0" applyFont="1" applyBorder="1" applyAlignment="1">
      <alignment horizontal="center" vertical="center"/>
    </xf>
    <xf numFmtId="0" fontId="11" fillId="0" borderId="29" xfId="0" applyFont="1" applyBorder="1" applyAlignment="1">
      <alignment horizontal="center" vertical="center"/>
    </xf>
    <xf numFmtId="0" fontId="6" fillId="0" borderId="93" xfId="0" applyFont="1" applyBorder="1" applyAlignment="1">
      <alignment horizontal="left" vertical="center" wrapText="1"/>
    </xf>
    <xf numFmtId="0" fontId="6" fillId="0" borderId="67" xfId="0" applyFont="1" applyBorder="1" applyAlignment="1">
      <alignment horizontal="left" vertical="center" wrapText="1"/>
    </xf>
    <xf numFmtId="0" fontId="11" fillId="0" borderId="67" xfId="0" applyFont="1" applyBorder="1" applyAlignment="1">
      <alignment vertical="center"/>
    </xf>
    <xf numFmtId="0" fontId="11" fillId="0" borderId="27" xfId="0" applyFont="1" applyBorder="1" applyAlignment="1">
      <alignment vertical="center"/>
    </xf>
    <xf numFmtId="0" fontId="11" fillId="0" borderId="94" xfId="0" applyFont="1" applyBorder="1" applyAlignment="1">
      <alignment vertical="center"/>
    </xf>
    <xf numFmtId="0" fontId="11" fillId="0" borderId="89" xfId="0" applyFont="1" applyBorder="1" applyAlignment="1">
      <alignment vertical="center"/>
    </xf>
    <xf numFmtId="0" fontId="11" fillId="0" borderId="28" xfId="0" applyFont="1" applyBorder="1" applyAlignment="1">
      <alignment vertical="center"/>
    </xf>
    <xf numFmtId="0" fontId="6" fillId="0" borderId="95" xfId="0" applyFont="1" applyBorder="1" applyAlignment="1">
      <alignment horizontal="left" vertical="top" wrapText="1"/>
    </xf>
    <xf numFmtId="0" fontId="6" fillId="0" borderId="70" xfId="0" applyFont="1" applyBorder="1" applyAlignment="1">
      <alignment horizontal="left" vertical="top" wrapText="1"/>
    </xf>
    <xf numFmtId="0" fontId="11" fillId="0" borderId="70" xfId="0" applyFont="1" applyBorder="1" applyAlignment="1">
      <alignment horizontal="left" vertical="top" wrapText="1"/>
    </xf>
    <xf numFmtId="0" fontId="11" fillId="0" borderId="90" xfId="0" applyFont="1" applyBorder="1" applyAlignment="1">
      <alignment horizontal="left" vertical="center" wrapText="1"/>
    </xf>
    <xf numFmtId="0" fontId="6" fillId="0" borderId="94" xfId="0" applyFont="1" applyBorder="1" applyAlignment="1">
      <alignment horizontal="left" vertical="top" wrapText="1"/>
    </xf>
    <xf numFmtId="0" fontId="6" fillId="0" borderId="89" xfId="0" applyFont="1" applyBorder="1" applyAlignment="1">
      <alignment horizontal="left" vertical="top" wrapText="1"/>
    </xf>
    <xf numFmtId="0" fontId="11" fillId="0" borderId="89" xfId="0" applyFont="1" applyBorder="1" applyAlignment="1">
      <alignment horizontal="left" vertical="top" wrapText="1"/>
    </xf>
    <xf numFmtId="0" fontId="11" fillId="0" borderId="28" xfId="0" applyFont="1" applyBorder="1" applyAlignment="1">
      <alignment horizontal="left" vertical="center" wrapText="1"/>
    </xf>
    <xf numFmtId="0" fontId="6" fillId="0" borderId="95" xfId="0" applyFont="1" applyBorder="1" applyAlignment="1">
      <alignment horizontal="left" vertical="center" wrapText="1"/>
    </xf>
    <xf numFmtId="0" fontId="6" fillId="0" borderId="70" xfId="0" applyFont="1" applyBorder="1" applyAlignment="1">
      <alignment horizontal="left" vertical="center" wrapText="1"/>
    </xf>
    <xf numFmtId="0" fontId="11" fillId="0" borderId="70" xfId="0" applyFont="1" applyBorder="1" applyAlignment="1">
      <alignment vertical="center"/>
    </xf>
    <xf numFmtId="0" fontId="11" fillId="0" borderId="90" xfId="0" applyFont="1" applyBorder="1" applyAlignment="1">
      <alignment vertical="center"/>
    </xf>
    <xf numFmtId="0" fontId="11" fillId="0" borderId="81" xfId="0" applyFont="1" applyBorder="1" applyAlignment="1">
      <alignment vertical="center"/>
    </xf>
    <xf numFmtId="0" fontId="11" fillId="0" borderId="0" xfId="0" applyFont="1" applyBorder="1" applyAlignment="1">
      <alignment vertical="center"/>
    </xf>
    <xf numFmtId="0" fontId="11" fillId="0" borderId="60" xfId="0" applyFont="1" applyBorder="1" applyAlignment="1">
      <alignment vertical="center"/>
    </xf>
    <xf numFmtId="0" fontId="11" fillId="0" borderId="96" xfId="0" applyFont="1" applyBorder="1" applyAlignment="1">
      <alignment vertical="center"/>
    </xf>
    <xf numFmtId="0" fontId="11" fillId="0" borderId="68" xfId="0" applyFont="1" applyBorder="1" applyAlignment="1">
      <alignment vertical="center"/>
    </xf>
    <xf numFmtId="0" fontId="11" fillId="0" borderId="62" xfId="0" applyFont="1" applyBorder="1" applyAlignment="1">
      <alignment vertical="center"/>
    </xf>
    <xf numFmtId="0" fontId="10" fillId="0" borderId="90" xfId="0" applyFont="1" applyBorder="1" applyAlignment="1">
      <alignment horizontal="center" vertical="center" wrapText="1"/>
    </xf>
    <xf numFmtId="0" fontId="10" fillId="0" borderId="28" xfId="0" applyFont="1" applyBorder="1" applyAlignment="1">
      <alignment horizontal="center" vertical="center" wrapText="1"/>
    </xf>
    <xf numFmtId="0" fontId="6" fillId="0" borderId="75"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61"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vertical="center" wrapText="1"/>
    </xf>
    <xf numFmtId="0" fontId="5" fillId="0" borderId="61" xfId="0" applyFont="1" applyBorder="1" applyAlignment="1">
      <alignment horizontal="left" vertical="center"/>
    </xf>
    <xf numFmtId="0" fontId="5" fillId="0" borderId="0" xfId="0" applyFont="1" applyBorder="1" applyAlignment="1">
      <alignment horizontal="left" vertical="center"/>
    </xf>
    <xf numFmtId="0" fontId="12" fillId="0" borderId="0" xfId="0" applyFont="1" applyBorder="1" applyAlignment="1">
      <alignment vertical="center"/>
    </xf>
    <xf numFmtId="0" fontId="6" fillId="0" borderId="65" xfId="0" applyFont="1" applyBorder="1" applyAlignment="1">
      <alignment horizontal="left" vertical="center" wrapText="1"/>
    </xf>
    <xf numFmtId="0" fontId="0" fillId="0" borderId="84" xfId="0" applyBorder="1" applyAlignment="1">
      <alignment horizontal="left" vertical="center" wrapText="1"/>
    </xf>
    <xf numFmtId="0" fontId="6" fillId="0" borderId="97" xfId="0" applyFont="1" applyBorder="1" applyAlignment="1">
      <alignment horizontal="left" vertical="center" wrapText="1"/>
    </xf>
    <xf numFmtId="0" fontId="0" fillId="0" borderId="11" xfId="0" applyBorder="1" applyAlignment="1">
      <alignment horizontal="left" vertical="center" wrapText="1"/>
    </xf>
    <xf numFmtId="0" fontId="6" fillId="0" borderId="93" xfId="0" applyFont="1" applyBorder="1" applyAlignment="1">
      <alignment horizontal="center" vertical="center" wrapText="1"/>
    </xf>
    <xf numFmtId="0" fontId="0" fillId="0" borderId="98" xfId="0" applyBorder="1" applyAlignment="1">
      <alignment horizontal="center" vertical="center" wrapText="1"/>
    </xf>
    <xf numFmtId="0" fontId="0" fillId="0" borderId="38" xfId="0" applyBorder="1" applyAlignment="1">
      <alignment horizontal="center" vertical="center" wrapText="1"/>
    </xf>
    <xf numFmtId="0" fontId="0" fillId="0" borderId="94" xfId="0" applyBorder="1" applyAlignment="1">
      <alignment horizontal="center" vertical="center" wrapText="1"/>
    </xf>
    <xf numFmtId="0" fontId="0" fillId="0" borderId="15" xfId="0" applyBorder="1" applyAlignment="1">
      <alignment horizontal="center" vertical="center" wrapText="1"/>
    </xf>
    <xf numFmtId="0" fontId="6" fillId="0" borderId="99" xfId="0" applyFont="1" applyBorder="1" applyAlignment="1">
      <alignment horizontal="left" vertical="center" wrapText="1"/>
    </xf>
    <xf numFmtId="0" fontId="6" fillId="0" borderId="100" xfId="0" applyFont="1" applyBorder="1" applyAlignment="1">
      <alignment horizontal="left" vertical="center" wrapText="1"/>
    </xf>
    <xf numFmtId="0" fontId="0" fillId="0" borderId="92" xfId="0" applyBorder="1" applyAlignment="1">
      <alignment horizontal="left" vertical="center" wrapText="1"/>
    </xf>
    <xf numFmtId="0" fontId="0" fillId="0" borderId="101" xfId="0" applyBorder="1" applyAlignment="1">
      <alignment horizontal="left" vertical="center" wrapText="1"/>
    </xf>
    <xf numFmtId="0" fontId="6" fillId="0" borderId="87" xfId="0" applyFont="1" applyBorder="1" applyAlignment="1">
      <alignment horizontal="center" vertical="center" textRotation="1" wrapText="1"/>
    </xf>
    <xf numFmtId="0" fontId="0" fillId="0" borderId="61" xfId="0" applyBorder="1" applyAlignment="1">
      <alignment vertical="center"/>
    </xf>
    <xf numFmtId="0" fontId="6" fillId="0" borderId="102" xfId="0" applyFont="1" applyBorder="1" applyAlignment="1">
      <alignment horizontal="center" vertical="center"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6" fillId="0" borderId="43" xfId="0" applyFont="1" applyFill="1" applyBorder="1" applyAlignment="1">
      <alignment horizontal="left" vertical="center" wrapText="1"/>
    </xf>
    <xf numFmtId="0" fontId="0" fillId="0" borderId="50" xfId="0" applyFill="1" applyBorder="1" applyAlignment="1">
      <alignment vertical="center" wrapText="1"/>
    </xf>
    <xf numFmtId="0" fontId="0" fillId="0" borderId="78" xfId="0" applyFill="1" applyBorder="1" applyAlignment="1">
      <alignment vertical="center" wrapText="1"/>
    </xf>
    <xf numFmtId="0" fontId="0" fillId="0" borderId="49" xfId="0" applyFill="1" applyBorder="1" applyAlignment="1">
      <alignment vertical="center" wrapText="1"/>
    </xf>
    <xf numFmtId="0" fontId="0" fillId="0" borderId="99" xfId="0" applyBorder="1" applyAlignment="1">
      <alignment horizontal="left" vertical="center" wrapText="1"/>
    </xf>
    <xf numFmtId="0" fontId="0" fillId="0" borderId="100" xfId="0" applyBorder="1" applyAlignment="1">
      <alignment horizontal="left" vertical="center" wrapText="1"/>
    </xf>
    <xf numFmtId="0" fontId="6" fillId="0" borderId="76" xfId="0" applyFont="1" applyFill="1" applyBorder="1" applyAlignment="1">
      <alignment horizontal="center" vertical="center" wrapText="1"/>
    </xf>
    <xf numFmtId="0" fontId="0" fillId="0" borderId="48" xfId="0" applyFill="1" applyBorder="1" applyAlignment="1">
      <alignment vertical="center" wrapText="1"/>
    </xf>
    <xf numFmtId="178" fontId="12" fillId="0" borderId="76" xfId="0" applyNumberFormat="1" applyFont="1" applyFill="1" applyBorder="1" applyAlignment="1">
      <alignment horizontal="center" vertical="center" wrapText="1"/>
    </xf>
    <xf numFmtId="0" fontId="0" fillId="0" borderId="105" xfId="0" applyBorder="1" applyAlignment="1">
      <alignment horizontal="center" vertical="center"/>
    </xf>
    <xf numFmtId="176" fontId="11" fillId="0" borderId="106" xfId="0" applyNumberFormat="1" applyFont="1" applyBorder="1" applyAlignment="1">
      <alignment horizontal="center" vertical="center"/>
    </xf>
    <xf numFmtId="176" fontId="0" fillId="0" borderId="48" xfId="0" applyNumberFormat="1" applyBorder="1" applyAlignment="1">
      <alignment horizontal="center" vertical="center"/>
    </xf>
    <xf numFmtId="178" fontId="11" fillId="0" borderId="76" xfId="0" applyNumberFormat="1" applyFont="1" applyBorder="1" applyAlignment="1">
      <alignment horizontal="right" vertical="center"/>
    </xf>
    <xf numFmtId="0" fontId="0" fillId="0" borderId="48" xfId="0" applyBorder="1" applyAlignment="1">
      <alignment vertical="center"/>
    </xf>
    <xf numFmtId="0" fontId="0" fillId="0" borderId="76" xfId="0" applyFill="1" applyBorder="1" applyAlignment="1">
      <alignment vertical="center" wrapText="1"/>
    </xf>
    <xf numFmtId="0" fontId="0" fillId="0" borderId="77" xfId="0" applyFill="1" applyBorder="1" applyAlignment="1">
      <alignment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0" fontId="10" fillId="0" borderId="95" xfId="0" applyFont="1" applyBorder="1" applyAlignment="1">
      <alignment horizontal="center" vertical="center" wrapText="1"/>
    </xf>
    <xf numFmtId="0" fontId="0" fillId="0" borderId="82" xfId="0" applyBorder="1" applyAlignment="1">
      <alignment horizontal="center" vertical="center"/>
    </xf>
    <xf numFmtId="0" fontId="0" fillId="0" borderId="94" xfId="0" applyBorder="1" applyAlignment="1">
      <alignment horizontal="center" vertical="center"/>
    </xf>
    <xf numFmtId="0" fontId="0" fillId="0" borderId="15" xfId="0" applyBorder="1" applyAlignment="1">
      <alignment horizontal="center" vertical="center"/>
    </xf>
    <xf numFmtId="0" fontId="12" fillId="0" borderId="78"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178" fontId="11" fillId="0" borderId="94" xfId="0" applyNumberFormat="1" applyFont="1" applyFill="1" applyBorder="1" applyAlignment="1">
      <alignment horizontal="center" vertical="center" wrapText="1"/>
    </xf>
    <xf numFmtId="178" fontId="11" fillId="0" borderId="89" xfId="0" applyNumberFormat="1" applyFont="1" applyFill="1" applyBorder="1" applyAlignment="1">
      <alignment horizontal="center" vertical="center" wrapText="1"/>
    </xf>
    <xf numFmtId="178" fontId="11" fillId="0" borderId="15" xfId="0" applyNumberFormat="1" applyFont="1" applyFill="1" applyBorder="1" applyAlignment="1">
      <alignment horizontal="center" vertical="center" wrapText="1"/>
    </xf>
    <xf numFmtId="178" fontId="12" fillId="0" borderId="94" xfId="0" applyNumberFormat="1" applyFont="1" applyFill="1" applyBorder="1" applyAlignment="1">
      <alignment horizontal="center" vertical="center" wrapText="1"/>
    </xf>
    <xf numFmtId="0" fontId="0" fillId="0" borderId="107" xfId="0" applyBorder="1" applyAlignment="1">
      <alignment horizontal="center" vertical="center"/>
    </xf>
    <xf numFmtId="178" fontId="11" fillId="0" borderId="108" xfId="0" applyNumberFormat="1" applyFont="1" applyFill="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1" fillId="0" borderId="7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178" fontId="11" fillId="0" borderId="106" xfId="0" applyNumberFormat="1" applyFont="1" applyBorder="1" applyAlignment="1">
      <alignment horizontal="center" vertical="center"/>
    </xf>
    <xf numFmtId="0" fontId="0" fillId="0" borderId="48" xfId="0" applyBorder="1" applyAlignment="1">
      <alignment horizontal="center" vertical="center"/>
    </xf>
    <xf numFmtId="0" fontId="11" fillId="0" borderId="0" xfId="0" applyFont="1" applyBorder="1" applyAlignment="1">
      <alignment horizontal="center" vertical="center" wrapText="1"/>
    </xf>
    <xf numFmtId="0" fontId="0" fillId="0" borderId="38" xfId="0" applyBorder="1" applyAlignment="1">
      <alignment vertical="center"/>
    </xf>
    <xf numFmtId="0" fontId="12" fillId="0" borderId="7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62"/>
  <sheetViews>
    <sheetView tabSelected="1" view="pageBreakPreview" zoomScaleNormal="75" zoomScaleSheetLayoutView="100" zoomScalePageLayoutView="0" workbookViewId="0" topLeftCell="A1">
      <selection activeCell="B55" sqref="B55:P55"/>
    </sheetView>
  </sheetViews>
  <sheetFormatPr defaultColWidth="9.00390625" defaultRowHeight="13.5"/>
  <cols>
    <col min="1" max="2" width="4.625" style="0" customWidth="1"/>
    <col min="3" max="3" width="4.50390625" style="0" customWidth="1"/>
    <col min="4" max="9" width="5.875" style="0" customWidth="1"/>
    <col min="10" max="10" width="5.50390625" style="1" customWidth="1"/>
    <col min="11" max="16" width="6.625" style="1" customWidth="1"/>
    <col min="17" max="19" width="9.00390625" style="0" hidden="1" customWidth="1"/>
    <col min="20" max="20" width="16.00390625" style="0" customWidth="1"/>
  </cols>
  <sheetData>
    <row r="1" spans="1:19" ht="10.5" customHeight="1" thickTop="1">
      <c r="A1" s="130" t="s">
        <v>80</v>
      </c>
      <c r="B1" s="131"/>
      <c r="C1" s="131"/>
      <c r="D1" s="131"/>
      <c r="E1" s="131"/>
      <c r="F1" s="131"/>
      <c r="G1" s="131"/>
      <c r="H1" s="131"/>
      <c r="I1" s="131"/>
      <c r="J1" s="131"/>
      <c r="K1" s="131"/>
      <c r="L1" s="131"/>
      <c r="M1" s="131"/>
      <c r="N1" s="131"/>
      <c r="O1" s="131"/>
      <c r="P1" s="131"/>
      <c r="Q1" s="91"/>
      <c r="R1" s="91"/>
      <c r="S1" s="71"/>
    </row>
    <row r="2" spans="1:19" ht="13.5">
      <c r="A2" s="132" t="s">
        <v>39</v>
      </c>
      <c r="B2" s="133"/>
      <c r="C2" s="134"/>
      <c r="D2" s="134"/>
      <c r="E2" s="134"/>
      <c r="F2" s="134"/>
      <c r="G2" s="134"/>
      <c r="H2" s="134"/>
      <c r="I2" s="134"/>
      <c r="J2" s="134"/>
      <c r="K2" s="134"/>
      <c r="L2" s="134"/>
      <c r="M2" s="134"/>
      <c r="N2" s="134"/>
      <c r="O2" s="134"/>
      <c r="P2" s="134"/>
      <c r="Q2" s="22"/>
      <c r="R2" s="22"/>
      <c r="S2" s="73"/>
    </row>
    <row r="3" spans="1:19" ht="24">
      <c r="A3" s="135" t="s">
        <v>79</v>
      </c>
      <c r="B3" s="136"/>
      <c r="C3" s="137"/>
      <c r="D3" s="137"/>
      <c r="E3" s="137"/>
      <c r="F3" s="137"/>
      <c r="G3" s="137"/>
      <c r="H3" s="137"/>
      <c r="I3" s="137"/>
      <c r="J3" s="137"/>
      <c r="K3" s="137"/>
      <c r="L3" s="137"/>
      <c r="M3" s="137"/>
      <c r="N3" s="137"/>
      <c r="O3" s="137"/>
      <c r="P3" s="137"/>
      <c r="Q3" s="22"/>
      <c r="R3" s="22"/>
      <c r="S3" s="73"/>
    </row>
    <row r="4" spans="1:19" ht="13.5">
      <c r="A4" s="83" t="s">
        <v>55</v>
      </c>
      <c r="B4" s="74"/>
      <c r="C4" s="72"/>
      <c r="D4" s="72"/>
      <c r="E4" s="72"/>
      <c r="F4" s="72"/>
      <c r="G4" s="72"/>
      <c r="H4" s="72"/>
      <c r="I4" s="72"/>
      <c r="J4" s="72"/>
      <c r="K4" s="72"/>
      <c r="L4" s="72"/>
      <c r="M4" s="72" t="s">
        <v>78</v>
      </c>
      <c r="N4" s="72"/>
      <c r="O4" s="72"/>
      <c r="P4" s="72"/>
      <c r="Q4" s="22"/>
      <c r="R4" s="22"/>
      <c r="S4" s="73"/>
    </row>
    <row r="5" spans="1:19" ht="18.75">
      <c r="A5" s="138" t="s">
        <v>66</v>
      </c>
      <c r="B5" s="139"/>
      <c r="C5" s="140"/>
      <c r="D5" s="140"/>
      <c r="E5" s="140"/>
      <c r="F5" s="140"/>
      <c r="G5" s="140"/>
      <c r="H5" s="140"/>
      <c r="I5" s="140"/>
      <c r="J5" s="140"/>
      <c r="K5" s="140"/>
      <c r="L5" s="140"/>
      <c r="M5" s="140"/>
      <c r="N5" s="140"/>
      <c r="O5" s="140"/>
      <c r="P5" s="140"/>
      <c r="Q5" s="22"/>
      <c r="R5" s="22"/>
      <c r="S5" s="73"/>
    </row>
    <row r="6" spans="1:19" ht="22.5" customHeight="1">
      <c r="A6" s="183" t="s">
        <v>0</v>
      </c>
      <c r="B6" s="184"/>
      <c r="C6" s="185"/>
      <c r="D6" s="185"/>
      <c r="E6" s="185"/>
      <c r="F6" s="185"/>
      <c r="G6" s="185"/>
      <c r="H6" s="185"/>
      <c r="I6" s="185"/>
      <c r="J6" s="185"/>
      <c r="K6" s="185"/>
      <c r="L6" s="185"/>
      <c r="M6" s="185"/>
      <c r="N6" s="185"/>
      <c r="O6" s="185"/>
      <c r="P6" s="185"/>
      <c r="Q6" s="22"/>
      <c r="R6" s="22"/>
      <c r="S6" s="73"/>
    </row>
    <row r="7" spans="1:19" ht="13.5">
      <c r="A7" s="75" t="s">
        <v>76</v>
      </c>
      <c r="B7" s="70"/>
      <c r="C7" s="76"/>
      <c r="D7" s="76"/>
      <c r="E7" s="76"/>
      <c r="F7" s="76"/>
      <c r="G7" s="76"/>
      <c r="H7" s="76"/>
      <c r="I7" s="76"/>
      <c r="J7" s="9"/>
      <c r="K7" s="9"/>
      <c r="L7" s="9"/>
      <c r="M7" s="9"/>
      <c r="N7" s="9"/>
      <c r="O7" s="9"/>
      <c r="P7" s="9"/>
      <c r="Q7" s="22"/>
      <c r="R7" s="22"/>
      <c r="S7" s="73"/>
    </row>
    <row r="8" spans="1:19" ht="13.5">
      <c r="A8" s="75" t="s">
        <v>77</v>
      </c>
      <c r="B8" s="70"/>
      <c r="C8" s="76"/>
      <c r="D8" s="76"/>
      <c r="E8" s="76"/>
      <c r="F8" s="76"/>
      <c r="G8" s="76"/>
      <c r="H8" s="76"/>
      <c r="I8" s="76"/>
      <c r="J8" s="9"/>
      <c r="K8" s="9"/>
      <c r="L8" s="9"/>
      <c r="M8" s="9"/>
      <c r="N8" s="9"/>
      <c r="O8" s="9"/>
      <c r="P8" s="9"/>
      <c r="Q8" s="22"/>
      <c r="R8" s="22"/>
      <c r="S8" s="73"/>
    </row>
    <row r="9" spans="1:19" ht="22.5" customHeight="1" thickBot="1">
      <c r="A9" s="183" t="s">
        <v>1</v>
      </c>
      <c r="B9" s="184"/>
      <c r="C9" s="185"/>
      <c r="D9" s="185"/>
      <c r="E9" s="185"/>
      <c r="F9" s="185"/>
      <c r="G9" s="185"/>
      <c r="H9" s="185"/>
      <c r="I9" s="185"/>
      <c r="J9" s="185"/>
      <c r="K9" s="185"/>
      <c r="L9" s="185"/>
      <c r="M9" s="185"/>
      <c r="N9" s="185"/>
      <c r="O9" s="185"/>
      <c r="P9" s="185"/>
      <c r="Q9" s="22"/>
      <c r="R9" s="22"/>
      <c r="S9" s="73"/>
    </row>
    <row r="10" spans="1:19" ht="8.25" customHeight="1" thickTop="1">
      <c r="A10" s="189" t="s">
        <v>21</v>
      </c>
      <c r="B10" s="190"/>
      <c r="C10" s="154" t="s">
        <v>22</v>
      </c>
      <c r="D10" s="155"/>
      <c r="E10" s="155"/>
      <c r="F10" s="156"/>
      <c r="G10" s="156"/>
      <c r="H10" s="157"/>
      <c r="I10" s="25"/>
      <c r="J10" s="7"/>
      <c r="K10" s="126" t="s">
        <v>2</v>
      </c>
      <c r="L10" s="29" t="s">
        <v>38</v>
      </c>
      <c r="M10" s="143"/>
      <c r="N10" s="144"/>
      <c r="O10" s="144"/>
      <c r="P10" s="145"/>
      <c r="Q10" s="22"/>
      <c r="R10" s="22"/>
      <c r="S10" s="73"/>
    </row>
    <row r="11" spans="1:19" ht="14.25" thickBot="1">
      <c r="A11" s="191"/>
      <c r="B11" s="192"/>
      <c r="C11" s="158"/>
      <c r="D11" s="159"/>
      <c r="E11" s="159"/>
      <c r="F11" s="159"/>
      <c r="G11" s="159"/>
      <c r="H11" s="160"/>
      <c r="I11" s="25"/>
      <c r="J11" s="7"/>
      <c r="K11" s="127"/>
      <c r="L11" s="30" t="s">
        <v>32</v>
      </c>
      <c r="M11" s="146"/>
      <c r="N11" s="147"/>
      <c r="O11" s="147"/>
      <c r="P11" s="148"/>
      <c r="Q11" s="22"/>
      <c r="R11" s="22"/>
      <c r="S11" s="73"/>
    </row>
    <row r="12" spans="1:19" ht="13.5">
      <c r="A12" s="120" t="s">
        <v>28</v>
      </c>
      <c r="B12" s="121"/>
      <c r="C12" s="161"/>
      <c r="D12" s="162"/>
      <c r="E12" s="162"/>
      <c r="F12" s="163"/>
      <c r="G12" s="163"/>
      <c r="H12" s="164"/>
      <c r="I12" s="24"/>
      <c r="J12" s="7"/>
      <c r="K12" s="127"/>
      <c r="L12" s="179" t="s">
        <v>33</v>
      </c>
      <c r="M12" s="149" t="s">
        <v>24</v>
      </c>
      <c r="N12" s="95"/>
      <c r="O12" s="95"/>
      <c r="P12" s="150"/>
      <c r="Q12" s="22"/>
      <c r="R12" s="22"/>
      <c r="S12" s="73"/>
    </row>
    <row r="13" spans="1:19" ht="36.75" customHeight="1" thickBot="1">
      <c r="A13" s="141"/>
      <c r="B13" s="142"/>
      <c r="C13" s="165"/>
      <c r="D13" s="166"/>
      <c r="E13" s="166"/>
      <c r="F13" s="167"/>
      <c r="G13" s="167"/>
      <c r="H13" s="168"/>
      <c r="I13" s="24"/>
      <c r="J13" s="7"/>
      <c r="K13" s="127"/>
      <c r="L13" s="180"/>
      <c r="M13" s="146"/>
      <c r="N13" s="147"/>
      <c r="O13" s="147"/>
      <c r="P13" s="148"/>
      <c r="Q13" s="22"/>
      <c r="R13" s="22"/>
      <c r="S13" s="73"/>
    </row>
    <row r="14" spans="1:19" ht="19.5" customHeight="1" thickBot="1">
      <c r="A14" s="120" t="s">
        <v>4</v>
      </c>
      <c r="B14" s="121"/>
      <c r="C14" s="169"/>
      <c r="D14" s="170"/>
      <c r="E14" s="170"/>
      <c r="F14" s="171"/>
      <c r="G14" s="171"/>
      <c r="H14" s="172"/>
      <c r="I14" s="25"/>
      <c r="J14" s="7"/>
      <c r="K14" s="127"/>
      <c r="L14" s="31" t="s">
        <v>34</v>
      </c>
      <c r="M14" s="151" t="s">
        <v>29</v>
      </c>
      <c r="N14" s="152"/>
      <c r="O14" s="152"/>
      <c r="P14" s="153"/>
      <c r="Q14" s="22"/>
      <c r="R14" s="22"/>
      <c r="S14" s="73"/>
    </row>
    <row r="15" spans="1:19" ht="19.5" customHeight="1" thickBot="1">
      <c r="A15" s="122"/>
      <c r="B15" s="123"/>
      <c r="C15" s="173"/>
      <c r="D15" s="174"/>
      <c r="E15" s="174"/>
      <c r="F15" s="174"/>
      <c r="G15" s="174"/>
      <c r="H15" s="175"/>
      <c r="I15" s="25"/>
      <c r="J15" s="7"/>
      <c r="K15" s="127"/>
      <c r="L15" s="31" t="s">
        <v>35</v>
      </c>
      <c r="M15" s="151" t="s">
        <v>29</v>
      </c>
      <c r="N15" s="152"/>
      <c r="O15" s="152"/>
      <c r="P15" s="153"/>
      <c r="Q15" s="22"/>
      <c r="R15" s="22"/>
      <c r="S15" s="73"/>
    </row>
    <row r="16" spans="1:19" ht="16.5" customHeight="1" thickBot="1">
      <c r="A16" s="122"/>
      <c r="B16" s="123"/>
      <c r="C16" s="173"/>
      <c r="D16" s="174"/>
      <c r="E16" s="174"/>
      <c r="F16" s="174"/>
      <c r="G16" s="174"/>
      <c r="H16" s="175"/>
      <c r="I16" s="25"/>
      <c r="J16" s="7"/>
      <c r="K16" s="127"/>
      <c r="L16" s="31" t="s">
        <v>36</v>
      </c>
      <c r="M16" s="151"/>
      <c r="N16" s="152"/>
      <c r="O16" s="152"/>
      <c r="P16" s="153"/>
      <c r="Q16" s="22"/>
      <c r="R16" s="22"/>
      <c r="S16" s="73"/>
    </row>
    <row r="17" spans="1:19" ht="18.75" customHeight="1" thickBot="1">
      <c r="A17" s="124"/>
      <c r="B17" s="125"/>
      <c r="C17" s="176"/>
      <c r="D17" s="177"/>
      <c r="E17" s="177"/>
      <c r="F17" s="177"/>
      <c r="G17" s="177"/>
      <c r="H17" s="178"/>
      <c r="I17" s="25"/>
      <c r="J17" s="7"/>
      <c r="K17" s="128"/>
      <c r="L17" s="32" t="s">
        <v>37</v>
      </c>
      <c r="M17" s="112" t="s">
        <v>25</v>
      </c>
      <c r="N17" s="113"/>
      <c r="O17" s="113"/>
      <c r="P17" s="114"/>
      <c r="Q17" s="22"/>
      <c r="R17" s="22"/>
      <c r="S17" s="73"/>
    </row>
    <row r="18" spans="1:19" ht="6" customHeight="1" thickTop="1">
      <c r="A18" s="75"/>
      <c r="B18" s="70"/>
      <c r="C18" s="76"/>
      <c r="D18" s="76"/>
      <c r="E18" s="76"/>
      <c r="F18" s="76"/>
      <c r="G18" s="76"/>
      <c r="H18" s="76"/>
      <c r="I18" s="76"/>
      <c r="J18" s="9"/>
      <c r="K18" s="9"/>
      <c r="L18" s="9"/>
      <c r="M18" s="9"/>
      <c r="N18" s="9"/>
      <c r="O18" s="9"/>
      <c r="P18" s="9"/>
      <c r="Q18" s="22"/>
      <c r="R18" s="22"/>
      <c r="S18" s="73"/>
    </row>
    <row r="19" spans="1:19" ht="4.5" customHeight="1">
      <c r="A19" s="75"/>
      <c r="B19" s="70"/>
      <c r="C19" s="76"/>
      <c r="D19" s="76"/>
      <c r="E19" s="76"/>
      <c r="F19" s="76"/>
      <c r="G19" s="76"/>
      <c r="H19" s="76"/>
      <c r="I19" s="76"/>
      <c r="J19" s="9"/>
      <c r="K19" s="9"/>
      <c r="L19" s="9"/>
      <c r="M19" s="9"/>
      <c r="N19" s="9"/>
      <c r="O19" s="9"/>
      <c r="P19" s="9"/>
      <c r="Q19" s="22"/>
      <c r="R19" s="22"/>
      <c r="S19" s="73"/>
    </row>
    <row r="20" spans="1:19" ht="12" customHeight="1">
      <c r="A20" s="77"/>
      <c r="B20" s="78"/>
      <c r="C20" s="79"/>
      <c r="D20" s="79"/>
      <c r="E20" s="79" t="s">
        <v>43</v>
      </c>
      <c r="F20" s="79"/>
      <c r="G20" s="79"/>
      <c r="H20" s="79"/>
      <c r="I20" s="79"/>
      <c r="J20" s="80"/>
      <c r="K20" s="80"/>
      <c r="L20" s="80"/>
      <c r="M20" s="80"/>
      <c r="N20" s="80"/>
      <c r="O20" s="80"/>
      <c r="P20" s="80"/>
      <c r="Q20" s="22"/>
      <c r="R20" s="22"/>
      <c r="S20" s="73"/>
    </row>
    <row r="21" spans="1:19" ht="14.25" thickBot="1">
      <c r="A21" s="186" t="s">
        <v>30</v>
      </c>
      <c r="B21" s="187"/>
      <c r="C21" s="188"/>
      <c r="D21" s="188"/>
      <c r="E21" s="188"/>
      <c r="F21" s="188"/>
      <c r="G21" s="188"/>
      <c r="H21" s="188"/>
      <c r="I21" s="188"/>
      <c r="J21" s="188"/>
      <c r="K21" s="188"/>
      <c r="L21" s="188"/>
      <c r="M21" s="188"/>
      <c r="N21" s="188"/>
      <c r="O21" s="188"/>
      <c r="P21" s="188"/>
      <c r="Q21" s="188"/>
      <c r="R21" s="22"/>
      <c r="S21" s="73"/>
    </row>
    <row r="22" spans="1:19" s="22" customFormat="1" ht="33" customHeight="1" thickTop="1">
      <c r="A22" s="202" t="s">
        <v>5</v>
      </c>
      <c r="B22" s="193" t="s">
        <v>23</v>
      </c>
      <c r="C22" s="194"/>
      <c r="D22" s="204" t="s">
        <v>6</v>
      </c>
      <c r="E22" s="205"/>
      <c r="F22" s="205"/>
      <c r="G22" s="205"/>
      <c r="H22" s="205"/>
      <c r="I22" s="205"/>
      <c r="J22" s="206"/>
      <c r="K22" s="129" t="s">
        <v>47</v>
      </c>
      <c r="L22" s="129"/>
      <c r="M22" s="129"/>
      <c r="N22" s="129"/>
      <c r="O22" s="129"/>
      <c r="P22" s="129"/>
      <c r="S22" s="73"/>
    </row>
    <row r="23" spans="1:19" s="22" customFormat="1" ht="24" customHeight="1">
      <c r="A23" s="203"/>
      <c r="B23" s="119"/>
      <c r="C23" s="195"/>
      <c r="D23" s="117" t="s">
        <v>7</v>
      </c>
      <c r="E23" s="118"/>
      <c r="F23" s="195"/>
      <c r="G23" s="117" t="s">
        <v>3</v>
      </c>
      <c r="H23" s="118"/>
      <c r="I23" s="118"/>
      <c r="J23" s="23" t="s">
        <v>8</v>
      </c>
      <c r="K23" s="115">
        <v>42286</v>
      </c>
      <c r="L23" s="115"/>
      <c r="M23" s="115">
        <v>41922</v>
      </c>
      <c r="N23" s="115"/>
      <c r="O23" s="115">
        <v>41923</v>
      </c>
      <c r="P23" s="115"/>
      <c r="S23" s="73"/>
    </row>
    <row r="24" spans="1:19" s="22" customFormat="1" ht="24.75" customHeight="1" thickBot="1">
      <c r="A24" s="203"/>
      <c r="B24" s="196"/>
      <c r="C24" s="197"/>
      <c r="D24" s="119"/>
      <c r="E24" s="118"/>
      <c r="F24" s="195"/>
      <c r="G24" s="119"/>
      <c r="H24" s="118"/>
      <c r="I24" s="118"/>
      <c r="J24" s="23" t="s">
        <v>9</v>
      </c>
      <c r="K24" s="116" t="s">
        <v>40</v>
      </c>
      <c r="L24" s="116"/>
      <c r="M24" s="116" t="s">
        <v>41</v>
      </c>
      <c r="N24" s="116"/>
      <c r="O24" s="116" t="s">
        <v>42</v>
      </c>
      <c r="P24" s="116"/>
      <c r="S24" s="73"/>
    </row>
    <row r="25" spans="1:19" ht="37.5" customHeight="1" thickBot="1">
      <c r="A25" s="26"/>
      <c r="B25" s="198" t="s">
        <v>31</v>
      </c>
      <c r="C25" s="198"/>
      <c r="D25" s="198"/>
      <c r="E25" s="198"/>
      <c r="F25" s="198"/>
      <c r="G25" s="198"/>
      <c r="H25" s="211"/>
      <c r="I25" s="212"/>
      <c r="J25" s="27"/>
      <c r="K25" s="12" t="s">
        <v>10</v>
      </c>
      <c r="L25" s="10" t="s">
        <v>11</v>
      </c>
      <c r="M25" s="11" t="s">
        <v>10</v>
      </c>
      <c r="N25" s="51" t="s">
        <v>11</v>
      </c>
      <c r="O25" s="12" t="s">
        <v>10</v>
      </c>
      <c r="P25" s="52" t="s">
        <v>11</v>
      </c>
      <c r="Q25" s="66" t="s">
        <v>48</v>
      </c>
      <c r="R25" s="66" t="s">
        <v>49</v>
      </c>
      <c r="S25" s="81" t="s">
        <v>50</v>
      </c>
    </row>
    <row r="26" spans="1:19" ht="25.5" customHeight="1" thickBot="1">
      <c r="A26" s="8" t="s">
        <v>26</v>
      </c>
      <c r="B26" s="199" t="s">
        <v>12</v>
      </c>
      <c r="C26" s="201"/>
      <c r="D26" s="199" t="s">
        <v>13</v>
      </c>
      <c r="E26" s="200"/>
      <c r="F26" s="201"/>
      <c r="G26" s="199" t="s">
        <v>14</v>
      </c>
      <c r="H26" s="200"/>
      <c r="I26" s="200"/>
      <c r="J26" s="27" t="s">
        <v>15</v>
      </c>
      <c r="K26" s="12" t="s">
        <v>16</v>
      </c>
      <c r="L26" s="5" t="s">
        <v>16</v>
      </c>
      <c r="M26" s="11" t="s">
        <v>17</v>
      </c>
      <c r="N26" s="13" t="s">
        <v>17</v>
      </c>
      <c r="O26" s="12" t="s">
        <v>17</v>
      </c>
      <c r="P26" s="13" t="s">
        <v>17</v>
      </c>
      <c r="Q26" s="22"/>
      <c r="R26" s="22"/>
      <c r="S26" s="73"/>
    </row>
    <row r="27" spans="1:19" ht="18" customHeight="1">
      <c r="A27" s="14">
        <v>1</v>
      </c>
      <c r="B27" s="110" t="s">
        <v>22</v>
      </c>
      <c r="C27" s="208"/>
      <c r="D27" s="209"/>
      <c r="E27" s="210"/>
      <c r="F27" s="208"/>
      <c r="G27" s="110"/>
      <c r="H27" s="111"/>
      <c r="I27" s="111"/>
      <c r="J27" s="36"/>
      <c r="K27" s="37"/>
      <c r="L27" s="38"/>
      <c r="M27" s="39"/>
      <c r="N27" s="40"/>
      <c r="O27" s="37"/>
      <c r="P27" s="40"/>
      <c r="Q27" s="22">
        <f>8200*(COUNTIF(K27,"〇")+COUNTIF(M27,"〇")+COUNTIF(O27,"〇"))</f>
        <v>0</v>
      </c>
      <c r="R27" s="22">
        <f>1800*COUNTIF(L27,"〇")+3800*COUNTIF(N27,"〇")+1800*COUNTIF(P27,"〇")</f>
        <v>0</v>
      </c>
      <c r="S27" s="73">
        <f>Q27+R27</f>
        <v>0</v>
      </c>
    </row>
    <row r="28" spans="1:19" ht="13.5">
      <c r="A28" s="15">
        <v>2</v>
      </c>
      <c r="B28" s="103" t="s">
        <v>22</v>
      </c>
      <c r="C28" s="207"/>
      <c r="D28" s="107"/>
      <c r="E28" s="108"/>
      <c r="F28" s="109"/>
      <c r="G28" s="103"/>
      <c r="H28" s="104"/>
      <c r="I28" s="104"/>
      <c r="J28" s="41"/>
      <c r="K28" s="42"/>
      <c r="L28" s="43"/>
      <c r="M28" s="44"/>
      <c r="N28" s="45"/>
      <c r="O28" s="42"/>
      <c r="P28" s="45"/>
      <c r="Q28" s="22">
        <f aca="true" t="shared" si="0" ref="Q28:Q46">8200*(COUNTIF(K28,"〇")+COUNTIF(M28,"〇")+COUNTIF(O28,"〇"))</f>
        <v>0</v>
      </c>
      <c r="R28" s="22">
        <f aca="true" t="shared" si="1" ref="R28:R46">1800*COUNTIF(L28,"〇")+3800*COUNTIF(N28,"〇")+1800*COUNTIF(P28,"〇")</f>
        <v>0</v>
      </c>
      <c r="S28" s="73">
        <f aca="true" t="shared" si="2" ref="S28:S46">Q28+R28</f>
        <v>0</v>
      </c>
    </row>
    <row r="29" spans="1:19" ht="13.5">
      <c r="A29" s="14">
        <v>3</v>
      </c>
      <c r="B29" s="181"/>
      <c r="C29" s="182"/>
      <c r="D29" s="107"/>
      <c r="E29" s="108"/>
      <c r="F29" s="109"/>
      <c r="G29" s="103"/>
      <c r="H29" s="104"/>
      <c r="I29" s="104"/>
      <c r="J29" s="41"/>
      <c r="K29" s="42"/>
      <c r="L29" s="43"/>
      <c r="M29" s="44"/>
      <c r="N29" s="45"/>
      <c r="O29" s="42"/>
      <c r="P29" s="45"/>
      <c r="Q29" s="22">
        <f t="shared" si="0"/>
        <v>0</v>
      </c>
      <c r="R29" s="22">
        <f t="shared" si="1"/>
        <v>0</v>
      </c>
      <c r="S29" s="73">
        <f t="shared" si="2"/>
        <v>0</v>
      </c>
    </row>
    <row r="30" spans="1:19" ht="13.5">
      <c r="A30" s="15">
        <v>4</v>
      </c>
      <c r="B30" s="181"/>
      <c r="C30" s="182"/>
      <c r="D30" s="107"/>
      <c r="E30" s="108"/>
      <c r="F30" s="109"/>
      <c r="G30" s="103"/>
      <c r="H30" s="104"/>
      <c r="I30" s="104"/>
      <c r="J30" s="41"/>
      <c r="K30" s="42"/>
      <c r="L30" s="43"/>
      <c r="M30" s="44"/>
      <c r="N30" s="45"/>
      <c r="O30" s="42"/>
      <c r="P30" s="45"/>
      <c r="Q30" s="22">
        <f t="shared" si="0"/>
        <v>0</v>
      </c>
      <c r="R30" s="22">
        <f t="shared" si="1"/>
        <v>0</v>
      </c>
      <c r="S30" s="73">
        <f t="shared" si="2"/>
        <v>0</v>
      </c>
    </row>
    <row r="31" spans="1:19" ht="13.5">
      <c r="A31" s="14">
        <v>5</v>
      </c>
      <c r="B31" s="181"/>
      <c r="C31" s="182"/>
      <c r="D31" s="107"/>
      <c r="E31" s="108"/>
      <c r="F31" s="109"/>
      <c r="G31" s="103"/>
      <c r="H31" s="104"/>
      <c r="I31" s="104"/>
      <c r="J31" s="41"/>
      <c r="K31" s="42"/>
      <c r="L31" s="43"/>
      <c r="M31" s="44"/>
      <c r="N31" s="45"/>
      <c r="O31" s="42"/>
      <c r="P31" s="45"/>
      <c r="Q31" s="22">
        <f t="shared" si="0"/>
        <v>0</v>
      </c>
      <c r="R31" s="22">
        <f t="shared" si="1"/>
        <v>0</v>
      </c>
      <c r="S31" s="73">
        <f t="shared" si="2"/>
        <v>0</v>
      </c>
    </row>
    <row r="32" spans="1:19" ht="13.5">
      <c r="A32" s="15">
        <v>6</v>
      </c>
      <c r="B32" s="181"/>
      <c r="C32" s="182"/>
      <c r="D32" s="107"/>
      <c r="E32" s="108"/>
      <c r="F32" s="109"/>
      <c r="G32" s="103"/>
      <c r="H32" s="104"/>
      <c r="I32" s="104"/>
      <c r="J32" s="41"/>
      <c r="K32" s="42"/>
      <c r="L32" s="43"/>
      <c r="M32" s="44"/>
      <c r="N32" s="45"/>
      <c r="O32" s="42"/>
      <c r="P32" s="45"/>
      <c r="Q32" s="22">
        <f t="shared" si="0"/>
        <v>0</v>
      </c>
      <c r="R32" s="22">
        <f t="shared" si="1"/>
        <v>0</v>
      </c>
      <c r="S32" s="73">
        <f t="shared" si="2"/>
        <v>0</v>
      </c>
    </row>
    <row r="33" spans="1:19" ht="13.5">
      <c r="A33" s="14">
        <v>7</v>
      </c>
      <c r="B33" s="103" t="s">
        <v>22</v>
      </c>
      <c r="C33" s="207"/>
      <c r="D33" s="107"/>
      <c r="E33" s="108"/>
      <c r="F33" s="109"/>
      <c r="G33" s="103"/>
      <c r="H33" s="104"/>
      <c r="I33" s="104"/>
      <c r="J33" s="41"/>
      <c r="K33" s="42"/>
      <c r="L33" s="43"/>
      <c r="M33" s="44"/>
      <c r="N33" s="45"/>
      <c r="O33" s="42"/>
      <c r="P33" s="45"/>
      <c r="Q33" s="22">
        <f t="shared" si="0"/>
        <v>0</v>
      </c>
      <c r="R33" s="22">
        <f t="shared" si="1"/>
        <v>0</v>
      </c>
      <c r="S33" s="73">
        <f t="shared" si="2"/>
        <v>0</v>
      </c>
    </row>
    <row r="34" spans="1:19" ht="13.5">
      <c r="A34" s="15">
        <v>8</v>
      </c>
      <c r="B34" s="181"/>
      <c r="C34" s="182"/>
      <c r="D34" s="107"/>
      <c r="E34" s="108"/>
      <c r="F34" s="109"/>
      <c r="G34" s="103"/>
      <c r="H34" s="104"/>
      <c r="I34" s="104"/>
      <c r="J34" s="41"/>
      <c r="K34" s="42"/>
      <c r="L34" s="43"/>
      <c r="M34" s="44"/>
      <c r="N34" s="45"/>
      <c r="O34" s="42"/>
      <c r="P34" s="45"/>
      <c r="Q34" s="22">
        <f t="shared" si="0"/>
        <v>0</v>
      </c>
      <c r="R34" s="22">
        <f t="shared" si="1"/>
        <v>0</v>
      </c>
      <c r="S34" s="73">
        <f t="shared" si="2"/>
        <v>0</v>
      </c>
    </row>
    <row r="35" spans="1:19" ht="13.5">
      <c r="A35" s="14">
        <v>9</v>
      </c>
      <c r="B35" s="181"/>
      <c r="C35" s="182"/>
      <c r="D35" s="107"/>
      <c r="E35" s="108"/>
      <c r="F35" s="109"/>
      <c r="G35" s="103"/>
      <c r="H35" s="104"/>
      <c r="I35" s="104"/>
      <c r="J35" s="41"/>
      <c r="K35" s="42"/>
      <c r="L35" s="43"/>
      <c r="M35" s="44"/>
      <c r="N35" s="45"/>
      <c r="O35" s="42"/>
      <c r="P35" s="45"/>
      <c r="Q35" s="22">
        <f t="shared" si="0"/>
        <v>0</v>
      </c>
      <c r="R35" s="22">
        <f t="shared" si="1"/>
        <v>0</v>
      </c>
      <c r="S35" s="73">
        <f t="shared" si="2"/>
        <v>0</v>
      </c>
    </row>
    <row r="36" spans="1:19" ht="13.5">
      <c r="A36" s="15">
        <v>10</v>
      </c>
      <c r="B36" s="181"/>
      <c r="C36" s="182"/>
      <c r="D36" s="107"/>
      <c r="E36" s="108"/>
      <c r="F36" s="109"/>
      <c r="G36" s="103"/>
      <c r="H36" s="104"/>
      <c r="I36" s="104"/>
      <c r="J36" s="41"/>
      <c r="K36" s="42"/>
      <c r="L36" s="43"/>
      <c r="M36" s="44"/>
      <c r="N36" s="45"/>
      <c r="O36" s="42"/>
      <c r="P36" s="45"/>
      <c r="Q36" s="22">
        <f t="shared" si="0"/>
        <v>0</v>
      </c>
      <c r="R36" s="22">
        <f t="shared" si="1"/>
        <v>0</v>
      </c>
      <c r="S36" s="73">
        <f t="shared" si="2"/>
        <v>0</v>
      </c>
    </row>
    <row r="37" spans="1:19" ht="13.5">
      <c r="A37" s="14">
        <v>11</v>
      </c>
      <c r="B37" s="181"/>
      <c r="C37" s="182"/>
      <c r="D37" s="107"/>
      <c r="E37" s="108"/>
      <c r="F37" s="109"/>
      <c r="G37" s="103"/>
      <c r="H37" s="104"/>
      <c r="I37" s="104"/>
      <c r="J37" s="41"/>
      <c r="K37" s="42"/>
      <c r="L37" s="43"/>
      <c r="M37" s="44"/>
      <c r="N37" s="45"/>
      <c r="O37" s="42"/>
      <c r="P37" s="45"/>
      <c r="Q37" s="22">
        <f t="shared" si="0"/>
        <v>0</v>
      </c>
      <c r="R37" s="22">
        <f t="shared" si="1"/>
        <v>0</v>
      </c>
      <c r="S37" s="73">
        <f t="shared" si="2"/>
        <v>0</v>
      </c>
    </row>
    <row r="38" spans="1:19" ht="13.5">
      <c r="A38" s="15">
        <v>12</v>
      </c>
      <c r="B38" s="103" t="s">
        <v>22</v>
      </c>
      <c r="C38" s="207"/>
      <c r="D38" s="107"/>
      <c r="E38" s="108"/>
      <c r="F38" s="109"/>
      <c r="G38" s="103"/>
      <c r="H38" s="104"/>
      <c r="I38" s="104"/>
      <c r="J38" s="41"/>
      <c r="K38" s="42"/>
      <c r="L38" s="43"/>
      <c r="M38" s="44"/>
      <c r="N38" s="45"/>
      <c r="O38" s="42"/>
      <c r="P38" s="45"/>
      <c r="Q38" s="22">
        <f t="shared" si="0"/>
        <v>0</v>
      </c>
      <c r="R38" s="22">
        <f t="shared" si="1"/>
        <v>0</v>
      </c>
      <c r="S38" s="73">
        <f t="shared" si="2"/>
        <v>0</v>
      </c>
    </row>
    <row r="39" spans="1:19" ht="13.5">
      <c r="A39" s="14">
        <v>13</v>
      </c>
      <c r="B39" s="181"/>
      <c r="C39" s="182"/>
      <c r="D39" s="107"/>
      <c r="E39" s="108"/>
      <c r="F39" s="109"/>
      <c r="G39" s="103"/>
      <c r="H39" s="104"/>
      <c r="I39" s="104"/>
      <c r="J39" s="41"/>
      <c r="K39" s="42"/>
      <c r="L39" s="43"/>
      <c r="M39" s="44"/>
      <c r="N39" s="45"/>
      <c r="O39" s="42"/>
      <c r="P39" s="45"/>
      <c r="Q39" s="22">
        <f t="shared" si="0"/>
        <v>0</v>
      </c>
      <c r="R39" s="22">
        <f t="shared" si="1"/>
        <v>0</v>
      </c>
      <c r="S39" s="73">
        <f t="shared" si="2"/>
        <v>0</v>
      </c>
    </row>
    <row r="40" spans="1:19" ht="13.5">
      <c r="A40" s="15">
        <v>14</v>
      </c>
      <c r="B40" s="181"/>
      <c r="C40" s="182"/>
      <c r="D40" s="107"/>
      <c r="E40" s="108"/>
      <c r="F40" s="109"/>
      <c r="G40" s="103"/>
      <c r="H40" s="104"/>
      <c r="I40" s="104"/>
      <c r="J40" s="41"/>
      <c r="K40" s="42"/>
      <c r="L40" s="43"/>
      <c r="M40" s="44"/>
      <c r="N40" s="45"/>
      <c r="O40" s="42"/>
      <c r="P40" s="45"/>
      <c r="Q40" s="22">
        <f t="shared" si="0"/>
        <v>0</v>
      </c>
      <c r="R40" s="22">
        <f t="shared" si="1"/>
        <v>0</v>
      </c>
      <c r="S40" s="73">
        <f t="shared" si="2"/>
        <v>0</v>
      </c>
    </row>
    <row r="41" spans="1:19" ht="13.5">
      <c r="A41" s="14">
        <v>15</v>
      </c>
      <c r="B41" s="181"/>
      <c r="C41" s="182"/>
      <c r="D41" s="107"/>
      <c r="E41" s="108"/>
      <c r="F41" s="109"/>
      <c r="G41" s="103"/>
      <c r="H41" s="104"/>
      <c r="I41" s="104"/>
      <c r="J41" s="41"/>
      <c r="K41" s="42"/>
      <c r="L41" s="43"/>
      <c r="M41" s="44"/>
      <c r="N41" s="45"/>
      <c r="O41" s="42"/>
      <c r="P41" s="45"/>
      <c r="Q41" s="22">
        <f t="shared" si="0"/>
        <v>0</v>
      </c>
      <c r="R41" s="22">
        <f t="shared" si="1"/>
        <v>0</v>
      </c>
      <c r="S41" s="73">
        <f t="shared" si="2"/>
        <v>0</v>
      </c>
    </row>
    <row r="42" spans="1:19" ht="13.5">
      <c r="A42" s="15">
        <v>16</v>
      </c>
      <c r="B42" s="181"/>
      <c r="C42" s="182"/>
      <c r="D42" s="107"/>
      <c r="E42" s="108"/>
      <c r="F42" s="109"/>
      <c r="G42" s="103"/>
      <c r="H42" s="104"/>
      <c r="I42" s="104"/>
      <c r="J42" s="41"/>
      <c r="K42" s="42"/>
      <c r="L42" s="43"/>
      <c r="M42" s="44"/>
      <c r="N42" s="45"/>
      <c r="O42" s="42"/>
      <c r="P42" s="45"/>
      <c r="Q42" s="22">
        <f t="shared" si="0"/>
        <v>0</v>
      </c>
      <c r="R42" s="22">
        <f t="shared" si="1"/>
        <v>0</v>
      </c>
      <c r="S42" s="73">
        <f t="shared" si="2"/>
        <v>0</v>
      </c>
    </row>
    <row r="43" spans="1:19" ht="13.5">
      <c r="A43" s="14">
        <v>17</v>
      </c>
      <c r="B43" s="181"/>
      <c r="C43" s="182"/>
      <c r="D43" s="107"/>
      <c r="E43" s="108"/>
      <c r="F43" s="109"/>
      <c r="G43" s="103"/>
      <c r="H43" s="104"/>
      <c r="I43" s="104"/>
      <c r="J43" s="41"/>
      <c r="K43" s="42"/>
      <c r="L43" s="43"/>
      <c r="M43" s="44"/>
      <c r="N43" s="45"/>
      <c r="O43" s="42"/>
      <c r="P43" s="45"/>
      <c r="Q43" s="22">
        <f t="shared" si="0"/>
        <v>0</v>
      </c>
      <c r="R43" s="22">
        <f t="shared" si="1"/>
        <v>0</v>
      </c>
      <c r="S43" s="73">
        <f t="shared" si="2"/>
        <v>0</v>
      </c>
    </row>
    <row r="44" spans="1:19" ht="13.5">
      <c r="A44" s="15">
        <v>18</v>
      </c>
      <c r="B44" s="181"/>
      <c r="C44" s="182"/>
      <c r="D44" s="107"/>
      <c r="E44" s="108"/>
      <c r="F44" s="109"/>
      <c r="G44" s="103"/>
      <c r="H44" s="104"/>
      <c r="I44" s="104"/>
      <c r="J44" s="41"/>
      <c r="K44" s="42"/>
      <c r="L44" s="43"/>
      <c r="M44" s="44"/>
      <c r="N44" s="45"/>
      <c r="O44" s="42"/>
      <c r="P44" s="45"/>
      <c r="Q44" s="22">
        <f t="shared" si="0"/>
        <v>0</v>
      </c>
      <c r="R44" s="22">
        <f t="shared" si="1"/>
        <v>0</v>
      </c>
      <c r="S44" s="73">
        <f t="shared" si="2"/>
        <v>0</v>
      </c>
    </row>
    <row r="45" spans="1:19" ht="13.5">
      <c r="A45" s="14">
        <v>19</v>
      </c>
      <c r="B45" s="181"/>
      <c r="C45" s="182"/>
      <c r="D45" s="107"/>
      <c r="E45" s="108"/>
      <c r="F45" s="109"/>
      <c r="G45" s="103"/>
      <c r="H45" s="104"/>
      <c r="I45" s="104"/>
      <c r="J45" s="41"/>
      <c r="K45" s="42"/>
      <c r="L45" s="43"/>
      <c r="M45" s="44"/>
      <c r="N45" s="45"/>
      <c r="O45" s="42"/>
      <c r="P45" s="45"/>
      <c r="Q45" s="22">
        <f t="shared" si="0"/>
        <v>0</v>
      </c>
      <c r="R45" s="22">
        <f t="shared" si="1"/>
        <v>0</v>
      </c>
      <c r="S45" s="73">
        <f t="shared" si="2"/>
        <v>0</v>
      </c>
    </row>
    <row r="46" spans="1:19" ht="14.25" thickBot="1">
      <c r="A46" s="15">
        <v>20</v>
      </c>
      <c r="B46" s="213"/>
      <c r="C46" s="214"/>
      <c r="D46" s="221"/>
      <c r="E46" s="222"/>
      <c r="F46" s="214"/>
      <c r="G46" s="105"/>
      <c r="H46" s="106"/>
      <c r="I46" s="106"/>
      <c r="J46" s="46"/>
      <c r="K46" s="47"/>
      <c r="L46" s="48"/>
      <c r="M46" s="49"/>
      <c r="N46" s="50"/>
      <c r="O46" s="47"/>
      <c r="P46" s="50"/>
      <c r="Q46" s="22">
        <f t="shared" si="0"/>
        <v>0</v>
      </c>
      <c r="R46" s="22">
        <f t="shared" si="1"/>
        <v>0</v>
      </c>
      <c r="S46" s="73">
        <f t="shared" si="2"/>
        <v>0</v>
      </c>
    </row>
    <row r="47" spans="1:19" ht="13.5" customHeight="1">
      <c r="A47" s="93" t="s">
        <v>27</v>
      </c>
      <c r="B47" s="94"/>
      <c r="C47" s="95"/>
      <c r="D47" s="95"/>
      <c r="E47" s="95"/>
      <c r="F47" s="96"/>
      <c r="G47" s="62" t="s">
        <v>18</v>
      </c>
      <c r="H47" s="53"/>
      <c r="I47" s="54"/>
      <c r="J47" s="55">
        <f>COUNTIF(J27:J46,"男")</f>
        <v>0</v>
      </c>
      <c r="K47" s="33">
        <f aca="true" t="shared" si="3" ref="K47:P47">_xlfn.COUNTIFS($J$27:$J$46,"男",K27:K46,"〇")</f>
        <v>0</v>
      </c>
      <c r="L47" s="16">
        <f t="shared" si="3"/>
        <v>0</v>
      </c>
      <c r="M47" s="17">
        <f t="shared" si="3"/>
        <v>0</v>
      </c>
      <c r="N47" s="16">
        <f t="shared" si="3"/>
        <v>0</v>
      </c>
      <c r="O47" s="17">
        <f t="shared" si="3"/>
        <v>0</v>
      </c>
      <c r="P47" s="16">
        <f t="shared" si="3"/>
        <v>0</v>
      </c>
      <c r="Q47" s="22"/>
      <c r="R47" s="22"/>
      <c r="S47" s="73"/>
    </row>
    <row r="48" spans="1:19" ht="13.5" customHeight="1">
      <c r="A48" s="97"/>
      <c r="B48" s="98"/>
      <c r="C48" s="98"/>
      <c r="D48" s="98"/>
      <c r="E48" s="98"/>
      <c r="F48" s="99"/>
      <c r="G48" s="63" t="s">
        <v>19</v>
      </c>
      <c r="H48" s="56"/>
      <c r="I48" s="57"/>
      <c r="J48" s="58">
        <f>COUNTIF(J27:J46,"女")</f>
        <v>0</v>
      </c>
      <c r="K48" s="34">
        <f aca="true" t="shared" si="4" ref="K48:P48">_xlfn.COUNTIFS($J$27:$J$46,"女",K27:K46,"〇")</f>
        <v>0</v>
      </c>
      <c r="L48" s="18">
        <f t="shared" si="4"/>
        <v>0</v>
      </c>
      <c r="M48" s="19">
        <f t="shared" si="4"/>
        <v>0</v>
      </c>
      <c r="N48" s="18">
        <f t="shared" si="4"/>
        <v>0</v>
      </c>
      <c r="O48" s="19">
        <f t="shared" si="4"/>
        <v>0</v>
      </c>
      <c r="P48" s="18">
        <f t="shared" si="4"/>
        <v>0</v>
      </c>
      <c r="Q48" s="22"/>
      <c r="R48" s="22"/>
      <c r="S48" s="73"/>
    </row>
    <row r="49" spans="1:19" ht="18" customHeight="1" thickBot="1">
      <c r="A49" s="100"/>
      <c r="B49" s="101"/>
      <c r="C49" s="101"/>
      <c r="D49" s="101"/>
      <c r="E49" s="101"/>
      <c r="F49" s="102"/>
      <c r="G49" s="64" t="s">
        <v>20</v>
      </c>
      <c r="H49" s="59"/>
      <c r="I49" s="60"/>
      <c r="J49" s="61">
        <f>SUM(J47:J48)</f>
        <v>0</v>
      </c>
      <c r="K49" s="35">
        <f aca="true" t="shared" si="5" ref="K49:P49">SUM(K47:K48)</f>
        <v>0</v>
      </c>
      <c r="L49" s="20">
        <f t="shared" si="5"/>
        <v>0</v>
      </c>
      <c r="M49" s="21">
        <f t="shared" si="5"/>
        <v>0</v>
      </c>
      <c r="N49" s="20">
        <f t="shared" si="5"/>
        <v>0</v>
      </c>
      <c r="O49" s="21">
        <f t="shared" si="5"/>
        <v>0</v>
      </c>
      <c r="P49" s="20">
        <f t="shared" si="5"/>
        <v>0</v>
      </c>
      <c r="Q49" s="92"/>
      <c r="R49" s="92"/>
      <c r="S49" s="82"/>
    </row>
    <row r="50" spans="1:20" ht="18" customHeight="1" hidden="1">
      <c r="A50" s="9"/>
      <c r="B50" s="9"/>
      <c r="C50" s="9"/>
      <c r="D50" s="9"/>
      <c r="E50" s="9"/>
      <c r="F50" s="9"/>
      <c r="G50" s="7"/>
      <c r="H50" s="28"/>
      <c r="I50" s="28"/>
      <c r="J50" s="28"/>
      <c r="K50" s="7"/>
      <c r="L50" s="7"/>
      <c r="M50" s="7"/>
      <c r="N50" s="7"/>
      <c r="O50" s="7"/>
      <c r="P50" s="7"/>
      <c r="Q50">
        <f>SUM(Q27:Q46)</f>
        <v>0</v>
      </c>
      <c r="R50">
        <f>SUM(R27:R46)</f>
        <v>0</v>
      </c>
      <c r="S50">
        <f>SUM(S27:S46)</f>
        <v>0</v>
      </c>
      <c r="T50" t="s">
        <v>54</v>
      </c>
    </row>
    <row r="51" spans="1:16" ht="18" customHeight="1" hidden="1">
      <c r="A51" s="9"/>
      <c r="B51" s="9"/>
      <c r="C51" s="9"/>
      <c r="D51" s="9"/>
      <c r="E51" s="9"/>
      <c r="F51" s="9"/>
      <c r="G51" s="7"/>
      <c r="H51" s="28"/>
      <c r="I51" s="28"/>
      <c r="J51" s="28"/>
      <c r="K51" s="67" t="s">
        <v>51</v>
      </c>
      <c r="L51" s="67" t="s">
        <v>52</v>
      </c>
      <c r="M51" s="67" t="s">
        <v>51</v>
      </c>
      <c r="N51" s="67" t="s">
        <v>52</v>
      </c>
      <c r="O51" s="67" t="s">
        <v>51</v>
      </c>
      <c r="P51" s="67" t="s">
        <v>52</v>
      </c>
    </row>
    <row r="52" spans="1:19" ht="14.25" hidden="1" thickBot="1">
      <c r="A52" s="4"/>
      <c r="B52" s="4"/>
      <c r="C52" s="4"/>
      <c r="D52" s="4"/>
      <c r="E52" s="4"/>
      <c r="F52" s="4"/>
      <c r="J52" s="65" t="s">
        <v>50</v>
      </c>
      <c r="K52" s="65">
        <f>7000*K49</f>
        <v>0</v>
      </c>
      <c r="L52" s="68">
        <f>3000*L49</f>
        <v>0</v>
      </c>
      <c r="M52" s="65">
        <f>7000*M49</f>
        <v>0</v>
      </c>
      <c r="N52" s="65">
        <f>5000*N49</f>
        <v>0</v>
      </c>
      <c r="O52" s="65">
        <f>7000*O49</f>
        <v>0</v>
      </c>
      <c r="P52" s="65">
        <f>3000*P49</f>
        <v>0</v>
      </c>
      <c r="Q52">
        <f>K52+M52+O52</f>
        <v>0</v>
      </c>
      <c r="R52">
        <f>L52+N52+P52</f>
        <v>0</v>
      </c>
      <c r="S52">
        <f>SUM(Q52:R52)</f>
        <v>0</v>
      </c>
    </row>
    <row r="53" spans="1:20" ht="18" thickTop="1">
      <c r="A53" s="4"/>
      <c r="B53" s="4"/>
      <c r="C53" s="4"/>
      <c r="D53" s="4"/>
      <c r="E53" s="4"/>
      <c r="F53" s="4"/>
      <c r="J53" s="65"/>
      <c r="K53" s="65"/>
      <c r="L53" s="6"/>
      <c r="M53" s="6"/>
      <c r="N53" s="6"/>
      <c r="O53" s="6"/>
      <c r="P53" s="6"/>
      <c r="T53" s="87" t="s">
        <v>71</v>
      </c>
    </row>
    <row r="54" spans="1:20" ht="18" thickBot="1">
      <c r="A54" s="4"/>
      <c r="B54" s="4"/>
      <c r="C54" s="4"/>
      <c r="D54" s="4"/>
      <c r="E54" s="4"/>
      <c r="F54" s="4"/>
      <c r="J54" s="65"/>
      <c r="K54" s="65"/>
      <c r="L54" s="6"/>
      <c r="M54" s="6"/>
      <c r="N54" s="6"/>
      <c r="O54" s="6"/>
      <c r="P54" s="6"/>
      <c r="T54" s="88">
        <f>S52</f>
        <v>0</v>
      </c>
    </row>
    <row r="55" spans="1:16" ht="56.25" customHeight="1" thickTop="1">
      <c r="A55" s="69" t="s">
        <v>53</v>
      </c>
      <c r="B55" s="223" t="s">
        <v>75</v>
      </c>
      <c r="C55" s="224"/>
      <c r="D55" s="224"/>
      <c r="E55" s="224"/>
      <c r="F55" s="224"/>
      <c r="G55" s="225"/>
      <c r="H55" s="225"/>
      <c r="I55" s="225"/>
      <c r="J55" s="225"/>
      <c r="K55" s="225"/>
      <c r="L55" s="225"/>
      <c r="M55" s="225"/>
      <c r="N55" s="225"/>
      <c r="O55" s="225"/>
      <c r="P55" s="225"/>
    </row>
    <row r="56" spans="1:9" ht="13.5">
      <c r="A56" s="2"/>
      <c r="B56" s="2"/>
      <c r="C56" s="3"/>
      <c r="D56" s="3"/>
      <c r="E56" s="3"/>
      <c r="F56" s="3"/>
      <c r="G56" s="3"/>
      <c r="H56" s="1"/>
      <c r="I56" s="1"/>
    </row>
    <row r="57" spans="8:9" ht="13.5">
      <c r="H57" s="1"/>
      <c r="I57" s="1"/>
    </row>
    <row r="58" spans="2:10" ht="15" thickBot="1">
      <c r="B58" s="241" t="s">
        <v>56</v>
      </c>
      <c r="C58" s="242"/>
      <c r="D58" s="242"/>
      <c r="E58" s="242"/>
      <c r="F58" s="242"/>
      <c r="G58" s="242"/>
      <c r="H58" s="242"/>
      <c r="I58" s="242"/>
      <c r="J58" s="242"/>
    </row>
    <row r="59" spans="1:16" ht="41.25" customHeight="1" thickBot="1">
      <c r="A59" s="226" t="s">
        <v>58</v>
      </c>
      <c r="B59" s="152"/>
      <c r="C59" s="152"/>
      <c r="D59" s="227"/>
      <c r="E59" s="228" t="s">
        <v>59</v>
      </c>
      <c r="F59" s="229"/>
      <c r="G59" s="232" t="s">
        <v>69</v>
      </c>
      <c r="H59" s="233"/>
      <c r="I59" s="233"/>
      <c r="J59" s="234"/>
      <c r="K59" s="243" t="s">
        <v>70</v>
      </c>
      <c r="L59" s="244"/>
      <c r="M59" s="244"/>
      <c r="N59" s="245"/>
      <c r="O59" s="243" t="s">
        <v>61</v>
      </c>
      <c r="P59" s="245"/>
    </row>
    <row r="60" spans="1:16" ht="54" customHeight="1" thickBot="1">
      <c r="A60" s="235" t="s">
        <v>72</v>
      </c>
      <c r="B60" s="236"/>
      <c r="C60" s="236"/>
      <c r="D60" s="237"/>
      <c r="E60" s="230"/>
      <c r="F60" s="231"/>
      <c r="G60" s="238" t="s">
        <v>67</v>
      </c>
      <c r="H60" s="239"/>
      <c r="I60" s="240"/>
      <c r="J60" s="231"/>
      <c r="K60" s="215" t="s">
        <v>74</v>
      </c>
      <c r="L60" s="216"/>
      <c r="M60" s="217"/>
      <c r="N60" s="218"/>
      <c r="O60" s="219">
        <f>I60*0+M60*5000</f>
        <v>0</v>
      </c>
      <c r="P60" s="220"/>
    </row>
    <row r="61" spans="2:20" ht="35.25" thickTop="1">
      <c r="B61" s="84" t="s">
        <v>65</v>
      </c>
      <c r="C61" s="85"/>
      <c r="D61" s="86"/>
      <c r="E61" s="86"/>
      <c r="F61" s="86"/>
      <c r="G61" s="86"/>
      <c r="H61" s="86"/>
      <c r="I61" s="86"/>
      <c r="J61" s="86"/>
      <c r="T61" s="89" t="s">
        <v>73</v>
      </c>
    </row>
    <row r="62" spans="2:20" ht="18" thickBot="1">
      <c r="B62" s="84" t="s">
        <v>82</v>
      </c>
      <c r="C62" s="85"/>
      <c r="D62" s="86"/>
      <c r="E62" s="86"/>
      <c r="F62" s="86"/>
      <c r="G62" s="86"/>
      <c r="H62" s="86"/>
      <c r="I62" s="86"/>
      <c r="J62" s="86"/>
      <c r="T62" s="90">
        <f>T54+O60</f>
        <v>0</v>
      </c>
    </row>
    <row r="63" ht="14.25" thickTop="1"/>
  </sheetData>
  <sheetProtection/>
  <mergeCells count="114">
    <mergeCell ref="B55:P55"/>
    <mergeCell ref="A59:D59"/>
    <mergeCell ref="E59:F60"/>
    <mergeCell ref="G59:J59"/>
    <mergeCell ref="A60:D60"/>
    <mergeCell ref="G60:H60"/>
    <mergeCell ref="I60:J60"/>
    <mergeCell ref="B58:J58"/>
    <mergeCell ref="K59:N59"/>
    <mergeCell ref="O59:P59"/>
    <mergeCell ref="K60:L60"/>
    <mergeCell ref="M60:N60"/>
    <mergeCell ref="O60:P60"/>
    <mergeCell ref="B40:C40"/>
    <mergeCell ref="B41:C41"/>
    <mergeCell ref="D39:F39"/>
    <mergeCell ref="D40:F40"/>
    <mergeCell ref="D41:F41"/>
    <mergeCell ref="D46:F46"/>
    <mergeCell ref="B44:C44"/>
    <mergeCell ref="B45:C45"/>
    <mergeCell ref="B46:C46"/>
    <mergeCell ref="B38:C38"/>
    <mergeCell ref="B39:C39"/>
    <mergeCell ref="D35:F35"/>
    <mergeCell ref="D36:F36"/>
    <mergeCell ref="D37:F37"/>
    <mergeCell ref="D38:F38"/>
    <mergeCell ref="B35:C35"/>
    <mergeCell ref="B36:C36"/>
    <mergeCell ref="D42:F42"/>
    <mergeCell ref="B32:C32"/>
    <mergeCell ref="G32:I32"/>
    <mergeCell ref="G33:I33"/>
    <mergeCell ref="G34:I34"/>
    <mergeCell ref="D32:F32"/>
    <mergeCell ref="D33:F33"/>
    <mergeCell ref="B33:C33"/>
    <mergeCell ref="B34:C34"/>
    <mergeCell ref="B37:C37"/>
    <mergeCell ref="D25:F25"/>
    <mergeCell ref="G25:I25"/>
    <mergeCell ref="G29:I29"/>
    <mergeCell ref="G30:I30"/>
    <mergeCell ref="D30:F30"/>
    <mergeCell ref="D44:F44"/>
    <mergeCell ref="G38:I38"/>
    <mergeCell ref="G39:I39"/>
    <mergeCell ref="G40:I40"/>
    <mergeCell ref="G41:I41"/>
    <mergeCell ref="D31:F31"/>
    <mergeCell ref="D34:F34"/>
    <mergeCell ref="B31:C31"/>
    <mergeCell ref="B42:C42"/>
    <mergeCell ref="G26:I26"/>
    <mergeCell ref="D27:F27"/>
    <mergeCell ref="D28:F28"/>
    <mergeCell ref="D29:F29"/>
    <mergeCell ref="G31:I31"/>
    <mergeCell ref="G42:I42"/>
    <mergeCell ref="B25:C25"/>
    <mergeCell ref="D26:F26"/>
    <mergeCell ref="A22:A24"/>
    <mergeCell ref="B26:C26"/>
    <mergeCell ref="D22:J22"/>
    <mergeCell ref="B30:C30"/>
    <mergeCell ref="B28:C28"/>
    <mergeCell ref="B29:C29"/>
    <mergeCell ref="B27:C27"/>
    <mergeCell ref="D23:F24"/>
    <mergeCell ref="C10:H11"/>
    <mergeCell ref="C12:H13"/>
    <mergeCell ref="C14:H17"/>
    <mergeCell ref="L12:L13"/>
    <mergeCell ref="B43:C43"/>
    <mergeCell ref="A6:P6"/>
    <mergeCell ref="A9:P9"/>
    <mergeCell ref="A21:Q21"/>
    <mergeCell ref="A10:B11"/>
    <mergeCell ref="B22:C24"/>
    <mergeCell ref="M10:P10"/>
    <mergeCell ref="M11:P11"/>
    <mergeCell ref="M12:P13"/>
    <mergeCell ref="M14:P14"/>
    <mergeCell ref="M15:P15"/>
    <mergeCell ref="M16:P16"/>
    <mergeCell ref="A14:B17"/>
    <mergeCell ref="K10:K17"/>
    <mergeCell ref="O23:P23"/>
    <mergeCell ref="K22:P22"/>
    <mergeCell ref="O24:P24"/>
    <mergeCell ref="A1:P1"/>
    <mergeCell ref="A2:P2"/>
    <mergeCell ref="A3:P3"/>
    <mergeCell ref="A5:P5"/>
    <mergeCell ref="A12:B13"/>
    <mergeCell ref="G27:I27"/>
    <mergeCell ref="G28:I28"/>
    <mergeCell ref="M17:P17"/>
    <mergeCell ref="K23:L23"/>
    <mergeCell ref="K24:L24"/>
    <mergeCell ref="M23:N23"/>
    <mergeCell ref="M24:N24"/>
    <mergeCell ref="G23:I24"/>
    <mergeCell ref="A47:F49"/>
    <mergeCell ref="G44:I44"/>
    <mergeCell ref="G45:I45"/>
    <mergeCell ref="G46:I46"/>
    <mergeCell ref="G43:I43"/>
    <mergeCell ref="G35:I35"/>
    <mergeCell ref="G36:I36"/>
    <mergeCell ref="G37:I37"/>
    <mergeCell ref="D45:F45"/>
    <mergeCell ref="D43:F43"/>
  </mergeCells>
  <dataValidations count="4">
    <dataValidation type="list" allowBlank="1" showInputMessage="1" showErrorMessage="1" sqref="C10:I11">
      <formula1>"　,関東, 近畿北陸,中部,関西,中国四国,九州,その他"</formula1>
    </dataValidation>
    <dataValidation type="custom" allowBlank="1" showInputMessage="1" showErrorMessage="1" sqref="K46">
      <formula1>"〇,×"</formula1>
    </dataValidation>
    <dataValidation type="list" allowBlank="1" showInputMessage="1" showErrorMessage="1" sqref="K27:P45">
      <formula1>"〇,×"</formula1>
    </dataValidation>
    <dataValidation type="list" allowBlank="1" showInputMessage="1" showErrorMessage="1" sqref="J27:J46">
      <formula1>"男,女"</formula1>
    </dataValidation>
  </dataValidations>
  <printOptions/>
  <pageMargins left="0.3937007874015748" right="0.3937007874015748" top="0.3937007874015748" bottom="0.1968503937007874" header="0.5118110236220472" footer="0.5118110236220472"/>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T62"/>
  <sheetViews>
    <sheetView view="pageBreakPreview" zoomScaleNormal="75" zoomScaleSheetLayoutView="100" zoomScalePageLayoutView="0" workbookViewId="0" topLeftCell="A22">
      <selection activeCell="T25" sqref="T25"/>
    </sheetView>
  </sheetViews>
  <sheetFormatPr defaultColWidth="9.00390625" defaultRowHeight="13.5"/>
  <cols>
    <col min="1" max="2" width="4.625" style="0" customWidth="1"/>
    <col min="3" max="3" width="4.50390625" style="0" customWidth="1"/>
    <col min="4" max="9" width="5.875" style="0" customWidth="1"/>
    <col min="10" max="10" width="5.50390625" style="1" customWidth="1"/>
    <col min="11" max="16" width="6.625" style="1" customWidth="1"/>
    <col min="17" max="19" width="9.00390625" style="0" hidden="1" customWidth="1"/>
    <col min="20" max="20" width="16.00390625" style="0" customWidth="1"/>
  </cols>
  <sheetData>
    <row r="1" spans="1:19" ht="10.5" customHeight="1" thickTop="1">
      <c r="A1" s="130" t="s">
        <v>80</v>
      </c>
      <c r="B1" s="131"/>
      <c r="C1" s="131"/>
      <c r="D1" s="131"/>
      <c r="E1" s="131"/>
      <c r="F1" s="131"/>
      <c r="G1" s="131"/>
      <c r="H1" s="131"/>
      <c r="I1" s="131"/>
      <c r="J1" s="131"/>
      <c r="K1" s="131"/>
      <c r="L1" s="131"/>
      <c r="M1" s="131"/>
      <c r="N1" s="131"/>
      <c r="O1" s="131"/>
      <c r="P1" s="131"/>
      <c r="Q1" s="91"/>
      <c r="R1" s="91"/>
      <c r="S1" s="71"/>
    </row>
    <row r="2" spans="1:19" ht="13.5">
      <c r="A2" s="132" t="s">
        <v>39</v>
      </c>
      <c r="B2" s="133"/>
      <c r="C2" s="134"/>
      <c r="D2" s="134"/>
      <c r="E2" s="134"/>
      <c r="F2" s="134"/>
      <c r="G2" s="134"/>
      <c r="H2" s="134"/>
      <c r="I2" s="134"/>
      <c r="J2" s="134"/>
      <c r="K2" s="134"/>
      <c r="L2" s="134"/>
      <c r="M2" s="134"/>
      <c r="N2" s="134"/>
      <c r="O2" s="134"/>
      <c r="P2" s="134"/>
      <c r="Q2" s="22"/>
      <c r="R2" s="22"/>
      <c r="S2" s="73"/>
    </row>
    <row r="3" spans="1:19" ht="24">
      <c r="A3" s="135" t="s">
        <v>79</v>
      </c>
      <c r="B3" s="136"/>
      <c r="C3" s="137"/>
      <c r="D3" s="137"/>
      <c r="E3" s="137"/>
      <c r="F3" s="137"/>
      <c r="G3" s="137"/>
      <c r="H3" s="137"/>
      <c r="I3" s="137"/>
      <c r="J3" s="137"/>
      <c r="K3" s="137"/>
      <c r="L3" s="137"/>
      <c r="M3" s="137"/>
      <c r="N3" s="137"/>
      <c r="O3" s="137"/>
      <c r="P3" s="137"/>
      <c r="Q3" s="22"/>
      <c r="R3" s="22"/>
      <c r="S3" s="73"/>
    </row>
    <row r="4" spans="1:19" ht="13.5">
      <c r="A4" s="83" t="s">
        <v>55</v>
      </c>
      <c r="B4" s="74"/>
      <c r="C4" s="72"/>
      <c r="D4" s="72"/>
      <c r="E4" s="72"/>
      <c r="F4" s="72"/>
      <c r="G4" s="72"/>
      <c r="H4" s="72"/>
      <c r="I4" s="72"/>
      <c r="J4" s="72"/>
      <c r="K4" s="72"/>
      <c r="L4" s="72"/>
      <c r="M4" s="72" t="s">
        <v>78</v>
      </c>
      <c r="N4" s="72"/>
      <c r="O4" s="72"/>
      <c r="P4" s="72"/>
      <c r="Q4" s="22"/>
      <c r="R4" s="22"/>
      <c r="S4" s="73"/>
    </row>
    <row r="5" spans="1:19" ht="18.75">
      <c r="A5" s="138" t="s">
        <v>66</v>
      </c>
      <c r="B5" s="139"/>
      <c r="C5" s="140"/>
      <c r="D5" s="140"/>
      <c r="E5" s="140"/>
      <c r="F5" s="140"/>
      <c r="G5" s="140"/>
      <c r="H5" s="140"/>
      <c r="I5" s="140"/>
      <c r="J5" s="140"/>
      <c r="K5" s="140"/>
      <c r="L5" s="140"/>
      <c r="M5" s="140"/>
      <c r="N5" s="140"/>
      <c r="O5" s="140"/>
      <c r="P5" s="140"/>
      <c r="Q5" s="22"/>
      <c r="R5" s="22"/>
      <c r="S5" s="73"/>
    </row>
    <row r="6" spans="1:19" ht="22.5" customHeight="1">
      <c r="A6" s="183" t="s">
        <v>0</v>
      </c>
      <c r="B6" s="184"/>
      <c r="C6" s="185"/>
      <c r="D6" s="185"/>
      <c r="E6" s="185"/>
      <c r="F6" s="185"/>
      <c r="G6" s="185"/>
      <c r="H6" s="185"/>
      <c r="I6" s="185"/>
      <c r="J6" s="185"/>
      <c r="K6" s="185"/>
      <c r="L6" s="185"/>
      <c r="M6" s="185"/>
      <c r="N6" s="185"/>
      <c r="O6" s="185"/>
      <c r="P6" s="185"/>
      <c r="Q6" s="22"/>
      <c r="R6" s="22"/>
      <c r="S6" s="73"/>
    </row>
    <row r="7" spans="1:19" ht="13.5">
      <c r="A7" s="75" t="s">
        <v>76</v>
      </c>
      <c r="B7" s="70"/>
      <c r="C7" s="76"/>
      <c r="D7" s="76"/>
      <c r="E7" s="76"/>
      <c r="F7" s="76"/>
      <c r="G7" s="76"/>
      <c r="H7" s="76"/>
      <c r="I7" s="76"/>
      <c r="J7" s="9"/>
      <c r="K7" s="9"/>
      <c r="L7" s="9"/>
      <c r="M7" s="9"/>
      <c r="N7" s="9"/>
      <c r="O7" s="9"/>
      <c r="P7" s="9"/>
      <c r="Q7" s="22"/>
      <c r="R7" s="22"/>
      <c r="S7" s="73"/>
    </row>
    <row r="8" spans="1:19" ht="13.5">
      <c r="A8" s="75" t="s">
        <v>77</v>
      </c>
      <c r="B8" s="70"/>
      <c r="C8" s="76"/>
      <c r="D8" s="76"/>
      <c r="E8" s="76"/>
      <c r="F8" s="76"/>
      <c r="G8" s="76"/>
      <c r="H8" s="76"/>
      <c r="I8" s="76"/>
      <c r="J8" s="9"/>
      <c r="K8" s="9"/>
      <c r="L8" s="9"/>
      <c r="M8" s="9"/>
      <c r="N8" s="9"/>
      <c r="O8" s="9"/>
      <c r="P8" s="9"/>
      <c r="Q8" s="22"/>
      <c r="R8" s="22"/>
      <c r="S8" s="73"/>
    </row>
    <row r="9" spans="1:19" ht="22.5" customHeight="1" thickBot="1">
      <c r="A9" s="183" t="s">
        <v>1</v>
      </c>
      <c r="B9" s="184"/>
      <c r="C9" s="185"/>
      <c r="D9" s="185"/>
      <c r="E9" s="185"/>
      <c r="F9" s="185"/>
      <c r="G9" s="185"/>
      <c r="H9" s="185"/>
      <c r="I9" s="185"/>
      <c r="J9" s="185"/>
      <c r="K9" s="185"/>
      <c r="L9" s="185"/>
      <c r="M9" s="185"/>
      <c r="N9" s="185"/>
      <c r="O9" s="185"/>
      <c r="P9" s="185"/>
      <c r="Q9" s="22"/>
      <c r="R9" s="22"/>
      <c r="S9" s="73"/>
    </row>
    <row r="10" spans="1:19" ht="8.25" customHeight="1" thickTop="1">
      <c r="A10" s="189" t="s">
        <v>21</v>
      </c>
      <c r="B10" s="190"/>
      <c r="C10" s="154" t="s">
        <v>22</v>
      </c>
      <c r="D10" s="155"/>
      <c r="E10" s="155"/>
      <c r="F10" s="156"/>
      <c r="G10" s="156"/>
      <c r="H10" s="157"/>
      <c r="I10" s="25"/>
      <c r="J10" s="7"/>
      <c r="K10" s="126" t="s">
        <v>2</v>
      </c>
      <c r="L10" s="29" t="s">
        <v>38</v>
      </c>
      <c r="M10" s="143"/>
      <c r="N10" s="144"/>
      <c r="O10" s="144"/>
      <c r="P10" s="145"/>
      <c r="Q10" s="22"/>
      <c r="R10" s="22"/>
      <c r="S10" s="73"/>
    </row>
    <row r="11" spans="1:19" ht="14.25" thickBot="1">
      <c r="A11" s="191"/>
      <c r="B11" s="192"/>
      <c r="C11" s="158"/>
      <c r="D11" s="159"/>
      <c r="E11" s="159"/>
      <c r="F11" s="159"/>
      <c r="G11" s="159"/>
      <c r="H11" s="160"/>
      <c r="I11" s="25"/>
      <c r="J11" s="7"/>
      <c r="K11" s="127"/>
      <c r="L11" s="30" t="s">
        <v>32</v>
      </c>
      <c r="M11" s="146"/>
      <c r="N11" s="147"/>
      <c r="O11" s="147"/>
      <c r="P11" s="148"/>
      <c r="Q11" s="22"/>
      <c r="R11" s="22"/>
      <c r="S11" s="73"/>
    </row>
    <row r="12" spans="1:19" ht="13.5">
      <c r="A12" s="120" t="s">
        <v>28</v>
      </c>
      <c r="B12" s="121"/>
      <c r="C12" s="161"/>
      <c r="D12" s="162"/>
      <c r="E12" s="162"/>
      <c r="F12" s="163"/>
      <c r="G12" s="163"/>
      <c r="H12" s="164"/>
      <c r="I12" s="24"/>
      <c r="J12" s="7"/>
      <c r="K12" s="127"/>
      <c r="L12" s="179" t="s">
        <v>33</v>
      </c>
      <c r="M12" s="149" t="s">
        <v>24</v>
      </c>
      <c r="N12" s="95"/>
      <c r="O12" s="95"/>
      <c r="P12" s="150"/>
      <c r="Q12" s="22"/>
      <c r="R12" s="22"/>
      <c r="S12" s="73"/>
    </row>
    <row r="13" spans="1:19" ht="36.75" customHeight="1" thickBot="1">
      <c r="A13" s="141"/>
      <c r="B13" s="142"/>
      <c r="C13" s="165"/>
      <c r="D13" s="166"/>
      <c r="E13" s="166"/>
      <c r="F13" s="167"/>
      <c r="G13" s="167"/>
      <c r="H13" s="168"/>
      <c r="I13" s="24"/>
      <c r="J13" s="7"/>
      <c r="K13" s="127"/>
      <c r="L13" s="180"/>
      <c r="M13" s="146"/>
      <c r="N13" s="147"/>
      <c r="O13" s="147"/>
      <c r="P13" s="148"/>
      <c r="Q13" s="22"/>
      <c r="R13" s="22"/>
      <c r="S13" s="73"/>
    </row>
    <row r="14" spans="1:19" ht="19.5" customHeight="1" thickBot="1">
      <c r="A14" s="120" t="s">
        <v>4</v>
      </c>
      <c r="B14" s="121"/>
      <c r="C14" s="169"/>
      <c r="D14" s="170"/>
      <c r="E14" s="170"/>
      <c r="F14" s="171"/>
      <c r="G14" s="171"/>
      <c r="H14" s="172"/>
      <c r="I14" s="25"/>
      <c r="J14" s="7"/>
      <c r="K14" s="127"/>
      <c r="L14" s="31" t="s">
        <v>34</v>
      </c>
      <c r="M14" s="151" t="s">
        <v>29</v>
      </c>
      <c r="N14" s="152"/>
      <c r="O14" s="152"/>
      <c r="P14" s="153"/>
      <c r="Q14" s="22"/>
      <c r="R14" s="22"/>
      <c r="S14" s="73"/>
    </row>
    <row r="15" spans="1:19" ht="19.5" customHeight="1" thickBot="1">
      <c r="A15" s="122"/>
      <c r="B15" s="123"/>
      <c r="C15" s="173"/>
      <c r="D15" s="174"/>
      <c r="E15" s="174"/>
      <c r="F15" s="174"/>
      <c r="G15" s="174"/>
      <c r="H15" s="175"/>
      <c r="I15" s="25"/>
      <c r="J15" s="7"/>
      <c r="K15" s="127"/>
      <c r="L15" s="31" t="s">
        <v>35</v>
      </c>
      <c r="M15" s="151" t="s">
        <v>29</v>
      </c>
      <c r="N15" s="152"/>
      <c r="O15" s="152"/>
      <c r="P15" s="153"/>
      <c r="Q15" s="22"/>
      <c r="R15" s="22"/>
      <c r="S15" s="73"/>
    </row>
    <row r="16" spans="1:19" ht="16.5" customHeight="1" thickBot="1">
      <c r="A16" s="122"/>
      <c r="B16" s="123"/>
      <c r="C16" s="173"/>
      <c r="D16" s="174"/>
      <c r="E16" s="174"/>
      <c r="F16" s="174"/>
      <c r="G16" s="174"/>
      <c r="H16" s="175"/>
      <c r="I16" s="25"/>
      <c r="J16" s="7"/>
      <c r="K16" s="127"/>
      <c r="L16" s="31" t="s">
        <v>36</v>
      </c>
      <c r="M16" s="151"/>
      <c r="N16" s="152"/>
      <c r="O16" s="152"/>
      <c r="P16" s="153"/>
      <c r="Q16" s="22"/>
      <c r="R16" s="22"/>
      <c r="S16" s="73"/>
    </row>
    <row r="17" spans="1:19" ht="18.75" customHeight="1" thickBot="1">
      <c r="A17" s="124"/>
      <c r="B17" s="125"/>
      <c r="C17" s="176"/>
      <c r="D17" s="177"/>
      <c r="E17" s="177"/>
      <c r="F17" s="177"/>
      <c r="G17" s="177"/>
      <c r="H17" s="178"/>
      <c r="I17" s="25"/>
      <c r="J17" s="7"/>
      <c r="K17" s="128"/>
      <c r="L17" s="32" t="s">
        <v>37</v>
      </c>
      <c r="M17" s="112" t="s">
        <v>25</v>
      </c>
      <c r="N17" s="113"/>
      <c r="O17" s="113"/>
      <c r="P17" s="114"/>
      <c r="Q17" s="22"/>
      <c r="R17" s="22"/>
      <c r="S17" s="73"/>
    </row>
    <row r="18" spans="1:19" ht="6" customHeight="1" thickTop="1">
      <c r="A18" s="75"/>
      <c r="B18" s="70"/>
      <c r="C18" s="76"/>
      <c r="D18" s="76"/>
      <c r="E18" s="76"/>
      <c r="F18" s="76"/>
      <c r="G18" s="76"/>
      <c r="H18" s="76"/>
      <c r="I18" s="76"/>
      <c r="J18" s="9"/>
      <c r="K18" s="9"/>
      <c r="L18" s="9"/>
      <c r="M18" s="9"/>
      <c r="N18" s="9"/>
      <c r="O18" s="9"/>
      <c r="P18" s="9"/>
      <c r="Q18" s="22"/>
      <c r="R18" s="22"/>
      <c r="S18" s="73"/>
    </row>
    <row r="19" spans="1:19" ht="4.5" customHeight="1">
      <c r="A19" s="75"/>
      <c r="B19" s="70"/>
      <c r="C19" s="76"/>
      <c r="D19" s="76"/>
      <c r="E19" s="76"/>
      <c r="F19" s="76"/>
      <c r="G19" s="76"/>
      <c r="H19" s="76"/>
      <c r="I19" s="76"/>
      <c r="J19" s="9"/>
      <c r="K19" s="9"/>
      <c r="L19" s="9"/>
      <c r="M19" s="9"/>
      <c r="N19" s="9"/>
      <c r="O19" s="9"/>
      <c r="P19" s="9"/>
      <c r="Q19" s="22"/>
      <c r="R19" s="22"/>
      <c r="S19" s="73"/>
    </row>
    <row r="20" spans="1:19" ht="12" customHeight="1">
      <c r="A20" s="77"/>
      <c r="B20" s="78"/>
      <c r="C20" s="79"/>
      <c r="D20" s="79"/>
      <c r="E20" s="79" t="s">
        <v>43</v>
      </c>
      <c r="F20" s="79"/>
      <c r="G20" s="79"/>
      <c r="H20" s="79"/>
      <c r="I20" s="79"/>
      <c r="J20" s="80"/>
      <c r="K20" s="80"/>
      <c r="L20" s="80"/>
      <c r="M20" s="80"/>
      <c r="N20" s="80"/>
      <c r="O20" s="80"/>
      <c r="P20" s="80"/>
      <c r="Q20" s="22"/>
      <c r="R20" s="22"/>
      <c r="S20" s="73"/>
    </row>
    <row r="21" spans="1:19" ht="14.25" thickBot="1">
      <c r="A21" s="186" t="s">
        <v>30</v>
      </c>
      <c r="B21" s="187"/>
      <c r="C21" s="188"/>
      <c r="D21" s="188"/>
      <c r="E21" s="188"/>
      <c r="F21" s="188"/>
      <c r="G21" s="188"/>
      <c r="H21" s="188"/>
      <c r="I21" s="188"/>
      <c r="J21" s="188"/>
      <c r="K21" s="188"/>
      <c r="L21" s="188"/>
      <c r="M21" s="188"/>
      <c r="N21" s="188"/>
      <c r="O21" s="188"/>
      <c r="P21" s="188"/>
      <c r="Q21" s="188"/>
      <c r="R21" s="22"/>
      <c r="S21" s="73"/>
    </row>
    <row r="22" spans="1:19" s="22" customFormat="1" ht="33" customHeight="1" thickTop="1">
      <c r="A22" s="202" t="s">
        <v>5</v>
      </c>
      <c r="B22" s="193" t="s">
        <v>23</v>
      </c>
      <c r="C22" s="194"/>
      <c r="D22" s="204" t="s">
        <v>6</v>
      </c>
      <c r="E22" s="205"/>
      <c r="F22" s="205"/>
      <c r="G22" s="205"/>
      <c r="H22" s="205"/>
      <c r="I22" s="205"/>
      <c r="J22" s="206"/>
      <c r="K22" s="129" t="s">
        <v>47</v>
      </c>
      <c r="L22" s="129"/>
      <c r="M22" s="129"/>
      <c r="N22" s="129"/>
      <c r="O22" s="129"/>
      <c r="P22" s="129"/>
      <c r="S22" s="73"/>
    </row>
    <row r="23" spans="1:19" s="22" customFormat="1" ht="24" customHeight="1">
      <c r="A23" s="203"/>
      <c r="B23" s="119"/>
      <c r="C23" s="195"/>
      <c r="D23" s="117" t="s">
        <v>7</v>
      </c>
      <c r="E23" s="118"/>
      <c r="F23" s="195"/>
      <c r="G23" s="117" t="s">
        <v>3</v>
      </c>
      <c r="H23" s="118"/>
      <c r="I23" s="118"/>
      <c r="J23" s="23" t="s">
        <v>8</v>
      </c>
      <c r="K23" s="115">
        <v>42286</v>
      </c>
      <c r="L23" s="115"/>
      <c r="M23" s="115">
        <v>41922</v>
      </c>
      <c r="N23" s="115"/>
      <c r="O23" s="115">
        <v>41923</v>
      </c>
      <c r="P23" s="115"/>
      <c r="S23" s="73"/>
    </row>
    <row r="24" spans="1:19" s="22" customFormat="1" ht="24.75" customHeight="1" thickBot="1">
      <c r="A24" s="203"/>
      <c r="B24" s="196"/>
      <c r="C24" s="197"/>
      <c r="D24" s="119"/>
      <c r="E24" s="118"/>
      <c r="F24" s="195"/>
      <c r="G24" s="119"/>
      <c r="H24" s="118"/>
      <c r="I24" s="118"/>
      <c r="J24" s="23" t="s">
        <v>9</v>
      </c>
      <c r="K24" s="116" t="s">
        <v>40</v>
      </c>
      <c r="L24" s="116"/>
      <c r="M24" s="116" t="s">
        <v>41</v>
      </c>
      <c r="N24" s="116"/>
      <c r="O24" s="116" t="s">
        <v>42</v>
      </c>
      <c r="P24" s="116"/>
      <c r="S24" s="73"/>
    </row>
    <row r="25" spans="1:19" ht="37.5" customHeight="1" thickBot="1">
      <c r="A25" s="26"/>
      <c r="B25" s="198" t="s">
        <v>31</v>
      </c>
      <c r="C25" s="198"/>
      <c r="D25" s="198"/>
      <c r="E25" s="198"/>
      <c r="F25" s="198"/>
      <c r="G25" s="198"/>
      <c r="H25" s="211"/>
      <c r="I25" s="212"/>
      <c r="J25" s="27"/>
      <c r="K25" s="12" t="s">
        <v>10</v>
      </c>
      <c r="L25" s="10" t="s">
        <v>11</v>
      </c>
      <c r="M25" s="11" t="s">
        <v>10</v>
      </c>
      <c r="N25" s="51" t="s">
        <v>11</v>
      </c>
      <c r="O25" s="12" t="s">
        <v>10</v>
      </c>
      <c r="P25" s="52" t="s">
        <v>11</v>
      </c>
      <c r="Q25" s="66" t="s">
        <v>48</v>
      </c>
      <c r="R25" s="66" t="s">
        <v>49</v>
      </c>
      <c r="S25" s="81" t="s">
        <v>50</v>
      </c>
    </row>
    <row r="26" spans="1:19" ht="25.5" customHeight="1" thickBot="1">
      <c r="A26" s="8" t="s">
        <v>26</v>
      </c>
      <c r="B26" s="199" t="s">
        <v>12</v>
      </c>
      <c r="C26" s="201"/>
      <c r="D26" s="199" t="s">
        <v>13</v>
      </c>
      <c r="E26" s="200"/>
      <c r="F26" s="201"/>
      <c r="G26" s="199" t="s">
        <v>14</v>
      </c>
      <c r="H26" s="200"/>
      <c r="I26" s="200"/>
      <c r="J26" s="27" t="s">
        <v>15</v>
      </c>
      <c r="K26" s="12" t="s">
        <v>16</v>
      </c>
      <c r="L26" s="5" t="s">
        <v>16</v>
      </c>
      <c r="M26" s="11" t="s">
        <v>17</v>
      </c>
      <c r="N26" s="13" t="s">
        <v>17</v>
      </c>
      <c r="O26" s="12" t="s">
        <v>17</v>
      </c>
      <c r="P26" s="13" t="s">
        <v>17</v>
      </c>
      <c r="Q26" s="22"/>
      <c r="R26" s="22"/>
      <c r="S26" s="73"/>
    </row>
    <row r="27" spans="1:19" ht="18" customHeight="1">
      <c r="A27" s="14">
        <v>1</v>
      </c>
      <c r="B27" s="110" t="s">
        <v>22</v>
      </c>
      <c r="C27" s="208"/>
      <c r="D27" s="209"/>
      <c r="E27" s="210"/>
      <c r="F27" s="208"/>
      <c r="G27" s="110"/>
      <c r="H27" s="111"/>
      <c r="I27" s="111"/>
      <c r="J27" s="36" t="s">
        <v>15</v>
      </c>
      <c r="K27" s="37" t="s">
        <v>44</v>
      </c>
      <c r="L27" s="38" t="s">
        <v>44</v>
      </c>
      <c r="M27" s="39" t="s">
        <v>44</v>
      </c>
      <c r="N27" s="40" t="s">
        <v>44</v>
      </c>
      <c r="O27" s="37" t="s">
        <v>44</v>
      </c>
      <c r="P27" s="40" t="s">
        <v>44</v>
      </c>
      <c r="Q27" s="22">
        <f>8200*(COUNTIF(K27,"〇")+COUNTIF(M27,"〇")+COUNTIF(O27,"〇"))</f>
        <v>24600</v>
      </c>
      <c r="R27" s="22">
        <f>1800*COUNTIF(L27,"〇")+3800*COUNTIF(N27,"〇")+1800*COUNTIF(P27,"〇")</f>
        <v>7400</v>
      </c>
      <c r="S27" s="73">
        <f>Q27+R27</f>
        <v>32000</v>
      </c>
    </row>
    <row r="28" spans="1:19" ht="13.5">
      <c r="A28" s="15">
        <v>2</v>
      </c>
      <c r="B28" s="103" t="s">
        <v>22</v>
      </c>
      <c r="C28" s="207"/>
      <c r="D28" s="107"/>
      <c r="E28" s="108"/>
      <c r="F28" s="109"/>
      <c r="G28" s="103"/>
      <c r="H28" s="104"/>
      <c r="I28" s="104"/>
      <c r="J28" s="41" t="s">
        <v>46</v>
      </c>
      <c r="K28" s="42" t="s">
        <v>44</v>
      </c>
      <c r="L28" s="43" t="s">
        <v>45</v>
      </c>
      <c r="M28" s="44" t="s">
        <v>44</v>
      </c>
      <c r="N28" s="45" t="s">
        <v>44</v>
      </c>
      <c r="O28" s="42" t="s">
        <v>44</v>
      </c>
      <c r="P28" s="45" t="s">
        <v>45</v>
      </c>
      <c r="Q28" s="22">
        <f aca="true" t="shared" si="0" ref="Q28:Q46">8200*(COUNTIF(K28,"〇")+COUNTIF(M28,"〇")+COUNTIF(O28,"〇"))</f>
        <v>24600</v>
      </c>
      <c r="R28" s="22">
        <f aca="true" t="shared" si="1" ref="R28:R46">1800*COUNTIF(L28,"〇")+3800*COUNTIF(N28,"〇")+1800*COUNTIF(P28,"〇")</f>
        <v>3800</v>
      </c>
      <c r="S28" s="73">
        <f aca="true" t="shared" si="2" ref="S28:S46">Q28+R28</f>
        <v>28400</v>
      </c>
    </row>
    <row r="29" spans="1:19" ht="13.5">
      <c r="A29" s="14">
        <v>3</v>
      </c>
      <c r="B29" s="181"/>
      <c r="C29" s="182"/>
      <c r="D29" s="107"/>
      <c r="E29" s="108"/>
      <c r="F29" s="109"/>
      <c r="G29" s="103"/>
      <c r="H29" s="104"/>
      <c r="I29" s="104"/>
      <c r="J29" s="41" t="s">
        <v>46</v>
      </c>
      <c r="K29" s="42" t="s">
        <v>44</v>
      </c>
      <c r="L29" s="43" t="s">
        <v>44</v>
      </c>
      <c r="M29" s="44" t="s">
        <v>44</v>
      </c>
      <c r="N29" s="45" t="s">
        <v>44</v>
      </c>
      <c r="O29" s="42" t="s">
        <v>44</v>
      </c>
      <c r="P29" s="45"/>
      <c r="Q29" s="22">
        <f t="shared" si="0"/>
        <v>24600</v>
      </c>
      <c r="R29" s="22">
        <f t="shared" si="1"/>
        <v>5600</v>
      </c>
      <c r="S29" s="73">
        <f t="shared" si="2"/>
        <v>30200</v>
      </c>
    </row>
    <row r="30" spans="1:19" ht="13.5">
      <c r="A30" s="15">
        <v>4</v>
      </c>
      <c r="B30" s="181"/>
      <c r="C30" s="182"/>
      <c r="D30" s="107"/>
      <c r="E30" s="108"/>
      <c r="F30" s="109"/>
      <c r="G30" s="103"/>
      <c r="H30" s="104"/>
      <c r="I30" s="104"/>
      <c r="J30" s="41" t="s">
        <v>15</v>
      </c>
      <c r="K30" s="42" t="s">
        <v>45</v>
      </c>
      <c r="L30" s="43" t="s">
        <v>45</v>
      </c>
      <c r="M30" s="44" t="s">
        <v>44</v>
      </c>
      <c r="N30" s="45" t="s">
        <v>44</v>
      </c>
      <c r="O30" s="42" t="s">
        <v>44</v>
      </c>
      <c r="P30" s="45" t="s">
        <v>44</v>
      </c>
      <c r="Q30" s="22">
        <f t="shared" si="0"/>
        <v>16400</v>
      </c>
      <c r="R30" s="22">
        <f t="shared" si="1"/>
        <v>5600</v>
      </c>
      <c r="S30" s="73">
        <f t="shared" si="2"/>
        <v>22000</v>
      </c>
    </row>
    <row r="31" spans="1:19" ht="13.5">
      <c r="A31" s="14">
        <v>5</v>
      </c>
      <c r="B31" s="181"/>
      <c r="C31" s="182"/>
      <c r="D31" s="107"/>
      <c r="E31" s="108"/>
      <c r="F31" s="109"/>
      <c r="G31" s="103"/>
      <c r="H31" s="104"/>
      <c r="I31" s="104"/>
      <c r="J31" s="41" t="s">
        <v>15</v>
      </c>
      <c r="K31" s="42" t="s">
        <v>44</v>
      </c>
      <c r="L31" s="43" t="s">
        <v>44</v>
      </c>
      <c r="M31" s="44" t="s">
        <v>44</v>
      </c>
      <c r="N31" s="45" t="s">
        <v>44</v>
      </c>
      <c r="O31" s="42"/>
      <c r="P31" s="45"/>
      <c r="Q31" s="22">
        <f t="shared" si="0"/>
        <v>16400</v>
      </c>
      <c r="R31" s="22">
        <f t="shared" si="1"/>
        <v>5600</v>
      </c>
      <c r="S31" s="73">
        <f t="shared" si="2"/>
        <v>22000</v>
      </c>
    </row>
    <row r="32" spans="1:19" ht="13.5">
      <c r="A32" s="15">
        <v>6</v>
      </c>
      <c r="B32" s="181"/>
      <c r="C32" s="182"/>
      <c r="D32" s="107"/>
      <c r="E32" s="108"/>
      <c r="F32" s="109"/>
      <c r="G32" s="103"/>
      <c r="H32" s="104"/>
      <c r="I32" s="104"/>
      <c r="J32" s="41"/>
      <c r="K32" s="42"/>
      <c r="L32" s="43"/>
      <c r="M32" s="44"/>
      <c r="N32" s="45"/>
      <c r="O32" s="42"/>
      <c r="P32" s="45"/>
      <c r="Q32" s="22">
        <f t="shared" si="0"/>
        <v>0</v>
      </c>
      <c r="R32" s="22">
        <f t="shared" si="1"/>
        <v>0</v>
      </c>
      <c r="S32" s="73">
        <f t="shared" si="2"/>
        <v>0</v>
      </c>
    </row>
    <row r="33" spans="1:19" ht="13.5">
      <c r="A33" s="14">
        <v>7</v>
      </c>
      <c r="B33" s="103" t="s">
        <v>22</v>
      </c>
      <c r="C33" s="207"/>
      <c r="D33" s="107"/>
      <c r="E33" s="108"/>
      <c r="F33" s="109"/>
      <c r="G33" s="103"/>
      <c r="H33" s="104"/>
      <c r="I33" s="104"/>
      <c r="J33" s="41"/>
      <c r="K33" s="42"/>
      <c r="L33" s="43"/>
      <c r="M33" s="44"/>
      <c r="N33" s="45"/>
      <c r="O33" s="42"/>
      <c r="P33" s="45"/>
      <c r="Q33" s="22">
        <f t="shared" si="0"/>
        <v>0</v>
      </c>
      <c r="R33" s="22">
        <f t="shared" si="1"/>
        <v>0</v>
      </c>
      <c r="S33" s="73">
        <f t="shared" si="2"/>
        <v>0</v>
      </c>
    </row>
    <row r="34" spans="1:19" ht="13.5">
      <c r="A34" s="15">
        <v>8</v>
      </c>
      <c r="B34" s="181"/>
      <c r="C34" s="182"/>
      <c r="D34" s="107"/>
      <c r="E34" s="108"/>
      <c r="F34" s="109"/>
      <c r="G34" s="103"/>
      <c r="H34" s="104"/>
      <c r="I34" s="104"/>
      <c r="J34" s="41"/>
      <c r="K34" s="42"/>
      <c r="L34" s="43"/>
      <c r="M34" s="44"/>
      <c r="N34" s="45"/>
      <c r="O34" s="42"/>
      <c r="P34" s="45"/>
      <c r="Q34" s="22">
        <f t="shared" si="0"/>
        <v>0</v>
      </c>
      <c r="R34" s="22">
        <f t="shared" si="1"/>
        <v>0</v>
      </c>
      <c r="S34" s="73">
        <f t="shared" si="2"/>
        <v>0</v>
      </c>
    </row>
    <row r="35" spans="1:19" ht="13.5">
      <c r="A35" s="14">
        <v>9</v>
      </c>
      <c r="B35" s="181"/>
      <c r="C35" s="182"/>
      <c r="D35" s="107"/>
      <c r="E35" s="108"/>
      <c r="F35" s="109"/>
      <c r="G35" s="103"/>
      <c r="H35" s="104"/>
      <c r="I35" s="104"/>
      <c r="J35" s="41"/>
      <c r="K35" s="42"/>
      <c r="L35" s="43"/>
      <c r="M35" s="44"/>
      <c r="N35" s="45"/>
      <c r="O35" s="42"/>
      <c r="P35" s="45"/>
      <c r="Q35" s="22">
        <f t="shared" si="0"/>
        <v>0</v>
      </c>
      <c r="R35" s="22">
        <f t="shared" si="1"/>
        <v>0</v>
      </c>
      <c r="S35" s="73">
        <f t="shared" si="2"/>
        <v>0</v>
      </c>
    </row>
    <row r="36" spans="1:19" ht="13.5">
      <c r="A36" s="15">
        <v>10</v>
      </c>
      <c r="B36" s="181"/>
      <c r="C36" s="182"/>
      <c r="D36" s="107"/>
      <c r="E36" s="108"/>
      <c r="F36" s="109"/>
      <c r="G36" s="103"/>
      <c r="H36" s="104"/>
      <c r="I36" s="104"/>
      <c r="J36" s="41"/>
      <c r="K36" s="42"/>
      <c r="L36" s="43"/>
      <c r="M36" s="44"/>
      <c r="N36" s="45"/>
      <c r="O36" s="42"/>
      <c r="P36" s="45"/>
      <c r="Q36" s="22">
        <f t="shared" si="0"/>
        <v>0</v>
      </c>
      <c r="R36" s="22">
        <f t="shared" si="1"/>
        <v>0</v>
      </c>
      <c r="S36" s="73">
        <f t="shared" si="2"/>
        <v>0</v>
      </c>
    </row>
    <row r="37" spans="1:19" ht="13.5">
      <c r="A37" s="14">
        <v>11</v>
      </c>
      <c r="B37" s="181"/>
      <c r="C37" s="182"/>
      <c r="D37" s="107"/>
      <c r="E37" s="108"/>
      <c r="F37" s="109"/>
      <c r="G37" s="103"/>
      <c r="H37" s="104"/>
      <c r="I37" s="104"/>
      <c r="J37" s="41"/>
      <c r="K37" s="42"/>
      <c r="L37" s="43"/>
      <c r="M37" s="44"/>
      <c r="N37" s="45"/>
      <c r="O37" s="42"/>
      <c r="P37" s="45"/>
      <c r="Q37" s="22">
        <f t="shared" si="0"/>
        <v>0</v>
      </c>
      <c r="R37" s="22">
        <f t="shared" si="1"/>
        <v>0</v>
      </c>
      <c r="S37" s="73">
        <f t="shared" si="2"/>
        <v>0</v>
      </c>
    </row>
    <row r="38" spans="1:19" ht="13.5">
      <c r="A38" s="15">
        <v>12</v>
      </c>
      <c r="B38" s="103" t="s">
        <v>22</v>
      </c>
      <c r="C38" s="207"/>
      <c r="D38" s="107"/>
      <c r="E38" s="108"/>
      <c r="F38" s="109"/>
      <c r="G38" s="103"/>
      <c r="H38" s="104"/>
      <c r="I38" s="104"/>
      <c r="J38" s="41"/>
      <c r="K38" s="42"/>
      <c r="L38" s="43"/>
      <c r="M38" s="44"/>
      <c r="N38" s="45"/>
      <c r="O38" s="42"/>
      <c r="P38" s="45"/>
      <c r="Q38" s="22">
        <f t="shared" si="0"/>
        <v>0</v>
      </c>
      <c r="R38" s="22">
        <f t="shared" si="1"/>
        <v>0</v>
      </c>
      <c r="S38" s="73">
        <f t="shared" si="2"/>
        <v>0</v>
      </c>
    </row>
    <row r="39" spans="1:19" ht="13.5">
      <c r="A39" s="14">
        <v>13</v>
      </c>
      <c r="B39" s="181"/>
      <c r="C39" s="182"/>
      <c r="D39" s="107"/>
      <c r="E39" s="108"/>
      <c r="F39" s="109"/>
      <c r="G39" s="103"/>
      <c r="H39" s="104"/>
      <c r="I39" s="104"/>
      <c r="J39" s="41"/>
      <c r="K39" s="42"/>
      <c r="L39" s="43"/>
      <c r="M39" s="44"/>
      <c r="N39" s="45"/>
      <c r="O39" s="42"/>
      <c r="P39" s="45"/>
      <c r="Q39" s="22">
        <f t="shared" si="0"/>
        <v>0</v>
      </c>
      <c r="R39" s="22">
        <f t="shared" si="1"/>
        <v>0</v>
      </c>
      <c r="S39" s="73">
        <f t="shared" si="2"/>
        <v>0</v>
      </c>
    </row>
    <row r="40" spans="1:19" ht="13.5">
      <c r="A40" s="15">
        <v>14</v>
      </c>
      <c r="B40" s="181"/>
      <c r="C40" s="182"/>
      <c r="D40" s="107"/>
      <c r="E40" s="108"/>
      <c r="F40" s="109"/>
      <c r="G40" s="103"/>
      <c r="H40" s="104"/>
      <c r="I40" s="104"/>
      <c r="J40" s="41"/>
      <c r="K40" s="42"/>
      <c r="L40" s="43"/>
      <c r="M40" s="44"/>
      <c r="N40" s="45"/>
      <c r="O40" s="42"/>
      <c r="P40" s="45"/>
      <c r="Q40" s="22">
        <f t="shared" si="0"/>
        <v>0</v>
      </c>
      <c r="R40" s="22">
        <f t="shared" si="1"/>
        <v>0</v>
      </c>
      <c r="S40" s="73">
        <f t="shared" si="2"/>
        <v>0</v>
      </c>
    </row>
    <row r="41" spans="1:19" ht="13.5">
      <c r="A41" s="14">
        <v>15</v>
      </c>
      <c r="B41" s="181"/>
      <c r="C41" s="182"/>
      <c r="D41" s="107"/>
      <c r="E41" s="108"/>
      <c r="F41" s="109"/>
      <c r="G41" s="103"/>
      <c r="H41" s="104"/>
      <c r="I41" s="104"/>
      <c r="J41" s="41"/>
      <c r="K41" s="42"/>
      <c r="L41" s="43"/>
      <c r="M41" s="44"/>
      <c r="N41" s="45"/>
      <c r="O41" s="42"/>
      <c r="P41" s="45"/>
      <c r="Q41" s="22">
        <f t="shared" si="0"/>
        <v>0</v>
      </c>
      <c r="R41" s="22">
        <f t="shared" si="1"/>
        <v>0</v>
      </c>
      <c r="S41" s="73">
        <f t="shared" si="2"/>
        <v>0</v>
      </c>
    </row>
    <row r="42" spans="1:19" ht="13.5">
      <c r="A42" s="15">
        <v>16</v>
      </c>
      <c r="B42" s="181"/>
      <c r="C42" s="182"/>
      <c r="D42" s="107"/>
      <c r="E42" s="108"/>
      <c r="F42" s="109"/>
      <c r="G42" s="103"/>
      <c r="H42" s="104"/>
      <c r="I42" s="104"/>
      <c r="J42" s="41"/>
      <c r="K42" s="42"/>
      <c r="L42" s="43"/>
      <c r="M42" s="44"/>
      <c r="N42" s="45"/>
      <c r="O42" s="42"/>
      <c r="P42" s="45"/>
      <c r="Q42" s="22">
        <f t="shared" si="0"/>
        <v>0</v>
      </c>
      <c r="R42" s="22">
        <f t="shared" si="1"/>
        <v>0</v>
      </c>
      <c r="S42" s="73">
        <f t="shared" si="2"/>
        <v>0</v>
      </c>
    </row>
    <row r="43" spans="1:19" ht="13.5">
      <c r="A43" s="14">
        <v>17</v>
      </c>
      <c r="B43" s="181"/>
      <c r="C43" s="182"/>
      <c r="D43" s="107"/>
      <c r="E43" s="108"/>
      <c r="F43" s="109"/>
      <c r="G43" s="103"/>
      <c r="H43" s="104"/>
      <c r="I43" s="104"/>
      <c r="J43" s="41"/>
      <c r="K43" s="42"/>
      <c r="L43" s="43"/>
      <c r="M43" s="44"/>
      <c r="N43" s="45"/>
      <c r="O43" s="42"/>
      <c r="P43" s="45"/>
      <c r="Q43" s="22">
        <f t="shared" si="0"/>
        <v>0</v>
      </c>
      <c r="R43" s="22">
        <f t="shared" si="1"/>
        <v>0</v>
      </c>
      <c r="S43" s="73">
        <f t="shared" si="2"/>
        <v>0</v>
      </c>
    </row>
    <row r="44" spans="1:19" ht="13.5">
      <c r="A44" s="15">
        <v>18</v>
      </c>
      <c r="B44" s="181"/>
      <c r="C44" s="182"/>
      <c r="D44" s="107"/>
      <c r="E44" s="108"/>
      <c r="F44" s="109"/>
      <c r="G44" s="103"/>
      <c r="H44" s="104"/>
      <c r="I44" s="104"/>
      <c r="J44" s="41"/>
      <c r="K44" s="42"/>
      <c r="L44" s="43"/>
      <c r="M44" s="44"/>
      <c r="N44" s="45"/>
      <c r="O44" s="42"/>
      <c r="P44" s="45"/>
      <c r="Q44" s="22">
        <f t="shared" si="0"/>
        <v>0</v>
      </c>
      <c r="R44" s="22">
        <f t="shared" si="1"/>
        <v>0</v>
      </c>
      <c r="S44" s="73">
        <f t="shared" si="2"/>
        <v>0</v>
      </c>
    </row>
    <row r="45" spans="1:19" ht="13.5">
      <c r="A45" s="14">
        <v>19</v>
      </c>
      <c r="B45" s="181"/>
      <c r="C45" s="182"/>
      <c r="D45" s="107"/>
      <c r="E45" s="108"/>
      <c r="F45" s="109"/>
      <c r="G45" s="103"/>
      <c r="H45" s="104"/>
      <c r="I45" s="104"/>
      <c r="J45" s="41"/>
      <c r="K45" s="42"/>
      <c r="L45" s="43"/>
      <c r="M45" s="44"/>
      <c r="N45" s="45"/>
      <c r="O45" s="42"/>
      <c r="P45" s="45"/>
      <c r="Q45" s="22">
        <f t="shared" si="0"/>
        <v>0</v>
      </c>
      <c r="R45" s="22">
        <f t="shared" si="1"/>
        <v>0</v>
      </c>
      <c r="S45" s="73">
        <f t="shared" si="2"/>
        <v>0</v>
      </c>
    </row>
    <row r="46" spans="1:19" ht="14.25" thickBot="1">
      <c r="A46" s="15">
        <v>20</v>
      </c>
      <c r="B46" s="213"/>
      <c r="C46" s="214"/>
      <c r="D46" s="221"/>
      <c r="E46" s="222"/>
      <c r="F46" s="214"/>
      <c r="G46" s="105"/>
      <c r="H46" s="106"/>
      <c r="I46" s="106"/>
      <c r="J46" s="46"/>
      <c r="K46" s="47"/>
      <c r="L46" s="48"/>
      <c r="M46" s="49"/>
      <c r="N46" s="50"/>
      <c r="O46" s="47"/>
      <c r="P46" s="50"/>
      <c r="Q46" s="22">
        <f t="shared" si="0"/>
        <v>0</v>
      </c>
      <c r="R46" s="22">
        <f t="shared" si="1"/>
        <v>0</v>
      </c>
      <c r="S46" s="73">
        <f t="shared" si="2"/>
        <v>0</v>
      </c>
    </row>
    <row r="47" spans="1:19" ht="13.5" customHeight="1">
      <c r="A47" s="93" t="s">
        <v>27</v>
      </c>
      <c r="B47" s="94"/>
      <c r="C47" s="95"/>
      <c r="D47" s="95"/>
      <c r="E47" s="95"/>
      <c r="F47" s="96"/>
      <c r="G47" s="62" t="s">
        <v>18</v>
      </c>
      <c r="H47" s="53"/>
      <c r="I47" s="54"/>
      <c r="J47" s="55">
        <f>COUNTIF(J27:J46,"男")</f>
        <v>3</v>
      </c>
      <c r="K47" s="33">
        <f aca="true" t="shared" si="3" ref="K47:P47">_xlfn.COUNTIFS($J$27:$J$46,"男",K27:K46,"〇")</f>
        <v>2</v>
      </c>
      <c r="L47" s="16">
        <f t="shared" si="3"/>
        <v>2</v>
      </c>
      <c r="M47" s="17">
        <f t="shared" si="3"/>
        <v>3</v>
      </c>
      <c r="N47" s="16">
        <f t="shared" si="3"/>
        <v>3</v>
      </c>
      <c r="O47" s="17">
        <f t="shared" si="3"/>
        <v>2</v>
      </c>
      <c r="P47" s="16">
        <f t="shared" si="3"/>
        <v>2</v>
      </c>
      <c r="Q47" s="22"/>
      <c r="R47" s="22"/>
      <c r="S47" s="73"/>
    </row>
    <row r="48" spans="1:19" ht="13.5" customHeight="1">
      <c r="A48" s="97"/>
      <c r="B48" s="98"/>
      <c r="C48" s="98"/>
      <c r="D48" s="98"/>
      <c r="E48" s="98"/>
      <c r="F48" s="99"/>
      <c r="G48" s="63" t="s">
        <v>19</v>
      </c>
      <c r="H48" s="56"/>
      <c r="I48" s="57"/>
      <c r="J48" s="58">
        <f>COUNTIF(J27:J46,"女")</f>
        <v>2</v>
      </c>
      <c r="K48" s="34">
        <f aca="true" t="shared" si="4" ref="K48:P48">_xlfn.COUNTIFS($J$27:$J$46,"女",K27:K46,"〇")</f>
        <v>2</v>
      </c>
      <c r="L48" s="18">
        <f t="shared" si="4"/>
        <v>1</v>
      </c>
      <c r="M48" s="19">
        <f t="shared" si="4"/>
        <v>2</v>
      </c>
      <c r="N48" s="18">
        <f t="shared" si="4"/>
        <v>2</v>
      </c>
      <c r="O48" s="19">
        <f t="shared" si="4"/>
        <v>2</v>
      </c>
      <c r="P48" s="18">
        <f t="shared" si="4"/>
        <v>0</v>
      </c>
      <c r="Q48" s="22"/>
      <c r="R48" s="22"/>
      <c r="S48" s="73"/>
    </row>
    <row r="49" spans="1:19" ht="18" customHeight="1" thickBot="1">
      <c r="A49" s="100"/>
      <c r="B49" s="101"/>
      <c r="C49" s="101"/>
      <c r="D49" s="101"/>
      <c r="E49" s="101"/>
      <c r="F49" s="102"/>
      <c r="G49" s="64" t="s">
        <v>20</v>
      </c>
      <c r="H49" s="59"/>
      <c r="I49" s="60"/>
      <c r="J49" s="61">
        <f>SUM(J47:J48)</f>
        <v>5</v>
      </c>
      <c r="K49" s="35">
        <f aca="true" t="shared" si="5" ref="K49:P49">SUM(K47:K48)</f>
        <v>4</v>
      </c>
      <c r="L49" s="20">
        <f t="shared" si="5"/>
        <v>3</v>
      </c>
      <c r="M49" s="21">
        <f t="shared" si="5"/>
        <v>5</v>
      </c>
      <c r="N49" s="20">
        <f t="shared" si="5"/>
        <v>5</v>
      </c>
      <c r="O49" s="21">
        <f t="shared" si="5"/>
        <v>4</v>
      </c>
      <c r="P49" s="20">
        <f t="shared" si="5"/>
        <v>2</v>
      </c>
      <c r="Q49" s="92"/>
      <c r="R49" s="92"/>
      <c r="S49" s="82"/>
    </row>
    <row r="50" spans="1:20" ht="18" customHeight="1" hidden="1">
      <c r="A50" s="9"/>
      <c r="B50" s="9"/>
      <c r="C50" s="9"/>
      <c r="D50" s="9"/>
      <c r="E50" s="9"/>
      <c r="F50" s="9"/>
      <c r="G50" s="7"/>
      <c r="H50" s="28"/>
      <c r="I50" s="28"/>
      <c r="J50" s="28"/>
      <c r="K50" s="7"/>
      <c r="L50" s="7"/>
      <c r="M50" s="7"/>
      <c r="N50" s="7"/>
      <c r="O50" s="7"/>
      <c r="P50" s="7"/>
      <c r="Q50">
        <f>SUM(Q27:Q46)</f>
        <v>106600</v>
      </c>
      <c r="R50">
        <f>SUM(R27:R46)</f>
        <v>28000</v>
      </c>
      <c r="S50">
        <f>SUM(S27:S46)</f>
        <v>134600</v>
      </c>
      <c r="T50" t="s">
        <v>54</v>
      </c>
    </row>
    <row r="51" spans="1:16" ht="18" customHeight="1" hidden="1">
      <c r="A51" s="9"/>
      <c r="B51" s="9"/>
      <c r="C51" s="9"/>
      <c r="D51" s="9"/>
      <c r="E51" s="9"/>
      <c r="F51" s="9"/>
      <c r="G51" s="7"/>
      <c r="H51" s="28"/>
      <c r="I51" s="28"/>
      <c r="J51" s="28"/>
      <c r="K51" s="67" t="s">
        <v>51</v>
      </c>
      <c r="L51" s="67" t="s">
        <v>52</v>
      </c>
      <c r="M51" s="67" t="s">
        <v>51</v>
      </c>
      <c r="N51" s="67" t="s">
        <v>52</v>
      </c>
      <c r="O51" s="67" t="s">
        <v>51</v>
      </c>
      <c r="P51" s="67" t="s">
        <v>52</v>
      </c>
    </row>
    <row r="52" spans="1:19" ht="15" hidden="1" thickBot="1" thickTop="1">
      <c r="A52" s="4"/>
      <c r="B52" s="4"/>
      <c r="C52" s="4"/>
      <c r="D52" s="4"/>
      <c r="E52" s="4"/>
      <c r="F52" s="4"/>
      <c r="J52" s="65" t="s">
        <v>50</v>
      </c>
      <c r="K52" s="65">
        <f>7000*K49</f>
        <v>28000</v>
      </c>
      <c r="L52" s="68">
        <f>3000*L49</f>
        <v>9000</v>
      </c>
      <c r="M52" s="65">
        <f>7000*M49</f>
        <v>35000</v>
      </c>
      <c r="N52" s="65">
        <f>5000*N49</f>
        <v>25000</v>
      </c>
      <c r="O52" s="65">
        <f>7000*O49</f>
        <v>28000</v>
      </c>
      <c r="P52" s="65">
        <f>3000*P49</f>
        <v>6000</v>
      </c>
      <c r="Q52">
        <f>K52+M52+O52</f>
        <v>91000</v>
      </c>
      <c r="R52">
        <f>L52+N52+P52</f>
        <v>40000</v>
      </c>
      <c r="S52">
        <f>SUM(Q52:R52)</f>
        <v>131000</v>
      </c>
    </row>
    <row r="53" spans="1:20" ht="18" thickTop="1">
      <c r="A53" s="4"/>
      <c r="B53" s="4"/>
      <c r="C53" s="4"/>
      <c r="D53" s="4"/>
      <c r="E53" s="4"/>
      <c r="F53" s="4"/>
      <c r="J53" s="65"/>
      <c r="K53" s="65"/>
      <c r="L53" s="6"/>
      <c r="M53" s="6"/>
      <c r="N53" s="6"/>
      <c r="O53" s="6"/>
      <c r="P53" s="6"/>
      <c r="T53" s="87" t="s">
        <v>71</v>
      </c>
    </row>
    <row r="54" spans="1:20" ht="18" thickBot="1">
      <c r="A54" s="4"/>
      <c r="B54" s="4"/>
      <c r="C54" s="4"/>
      <c r="D54" s="4"/>
      <c r="E54" s="4"/>
      <c r="F54" s="4"/>
      <c r="J54" s="65"/>
      <c r="K54" s="65"/>
      <c r="L54" s="6"/>
      <c r="M54" s="6"/>
      <c r="N54" s="6"/>
      <c r="O54" s="6"/>
      <c r="P54" s="6"/>
      <c r="T54" s="88">
        <f>S52</f>
        <v>131000</v>
      </c>
    </row>
    <row r="55" spans="1:16" ht="56.25" customHeight="1" thickTop="1">
      <c r="A55" s="69" t="s">
        <v>53</v>
      </c>
      <c r="B55" s="223" t="s">
        <v>75</v>
      </c>
      <c r="C55" s="224"/>
      <c r="D55" s="224"/>
      <c r="E55" s="224"/>
      <c r="F55" s="224"/>
      <c r="G55" s="225"/>
      <c r="H55" s="225"/>
      <c r="I55" s="225"/>
      <c r="J55" s="225"/>
      <c r="K55" s="225"/>
      <c r="L55" s="225"/>
      <c r="M55" s="225"/>
      <c r="N55" s="225"/>
      <c r="O55" s="225"/>
      <c r="P55" s="225"/>
    </row>
    <row r="56" spans="1:9" ht="13.5">
      <c r="A56" s="2"/>
      <c r="B56" s="2"/>
      <c r="C56" s="3"/>
      <c r="D56" s="3"/>
      <c r="E56" s="3"/>
      <c r="F56" s="3"/>
      <c r="G56" s="3"/>
      <c r="H56" s="1"/>
      <c r="I56" s="1"/>
    </row>
    <row r="57" spans="8:9" ht="13.5">
      <c r="H57" s="1"/>
      <c r="I57" s="1"/>
    </row>
    <row r="58" spans="2:10" ht="15" thickBot="1">
      <c r="B58" s="241" t="s">
        <v>56</v>
      </c>
      <c r="C58" s="242"/>
      <c r="D58" s="242"/>
      <c r="E58" s="242"/>
      <c r="F58" s="242"/>
      <c r="G58" s="242"/>
      <c r="H58" s="242"/>
      <c r="I58" s="242"/>
      <c r="J58" s="242"/>
    </row>
    <row r="59" spans="1:16" ht="41.25" customHeight="1" thickBot="1">
      <c r="A59" s="226" t="s">
        <v>58</v>
      </c>
      <c r="B59" s="152"/>
      <c r="C59" s="152"/>
      <c r="D59" s="227"/>
      <c r="E59" s="228" t="s">
        <v>59</v>
      </c>
      <c r="F59" s="229"/>
      <c r="G59" s="232" t="s">
        <v>69</v>
      </c>
      <c r="H59" s="233"/>
      <c r="I59" s="233"/>
      <c r="J59" s="234"/>
      <c r="K59" s="243" t="s">
        <v>70</v>
      </c>
      <c r="L59" s="244"/>
      <c r="M59" s="244"/>
      <c r="N59" s="245"/>
      <c r="O59" s="243" t="s">
        <v>61</v>
      </c>
      <c r="P59" s="245"/>
    </row>
    <row r="60" spans="1:16" ht="54" customHeight="1" thickBot="1">
      <c r="A60" s="235" t="s">
        <v>72</v>
      </c>
      <c r="B60" s="236"/>
      <c r="C60" s="236"/>
      <c r="D60" s="237"/>
      <c r="E60" s="230"/>
      <c r="F60" s="231"/>
      <c r="G60" s="238" t="s">
        <v>67</v>
      </c>
      <c r="H60" s="239"/>
      <c r="I60" s="240"/>
      <c r="J60" s="231"/>
      <c r="K60" s="215" t="s">
        <v>74</v>
      </c>
      <c r="L60" s="216"/>
      <c r="M60" s="217"/>
      <c r="N60" s="218"/>
      <c r="O60" s="219">
        <f>I60*0+M60*5000</f>
        <v>0</v>
      </c>
      <c r="P60" s="220"/>
    </row>
    <row r="61" spans="2:20" ht="35.25" thickTop="1">
      <c r="B61" s="84" t="s">
        <v>65</v>
      </c>
      <c r="C61" s="85"/>
      <c r="D61" s="86"/>
      <c r="E61" s="86"/>
      <c r="F61" s="86"/>
      <c r="G61" s="86"/>
      <c r="H61" s="86"/>
      <c r="I61" s="86"/>
      <c r="J61" s="86"/>
      <c r="T61" s="89" t="s">
        <v>73</v>
      </c>
    </row>
    <row r="62" spans="2:20" ht="18" thickBot="1">
      <c r="B62" s="84" t="s">
        <v>81</v>
      </c>
      <c r="C62" s="85"/>
      <c r="D62" s="86"/>
      <c r="E62" s="86"/>
      <c r="F62" s="86"/>
      <c r="G62" s="86"/>
      <c r="H62" s="86"/>
      <c r="I62" s="86"/>
      <c r="J62" s="86"/>
      <c r="T62" s="90">
        <f>T54+O60</f>
        <v>131000</v>
      </c>
    </row>
    <row r="63" ht="14.25" thickTop="1"/>
  </sheetData>
  <sheetProtection/>
  <mergeCells count="114">
    <mergeCell ref="I60:J60"/>
    <mergeCell ref="K60:L60"/>
    <mergeCell ref="M60:N60"/>
    <mergeCell ref="O60:P60"/>
    <mergeCell ref="A47:F49"/>
    <mergeCell ref="B55:P55"/>
    <mergeCell ref="B58:J58"/>
    <mergeCell ref="A59:D59"/>
    <mergeCell ref="E59:F60"/>
    <mergeCell ref="G59:J59"/>
    <mergeCell ref="K59:N59"/>
    <mergeCell ref="O59:P59"/>
    <mergeCell ref="A60:D60"/>
    <mergeCell ref="G60:H60"/>
    <mergeCell ref="B45:C45"/>
    <mergeCell ref="D45:F45"/>
    <mergeCell ref="G45:I45"/>
    <mergeCell ref="B46:C46"/>
    <mergeCell ref="D46:F46"/>
    <mergeCell ref="G46:I46"/>
    <mergeCell ref="B43:C43"/>
    <mergeCell ref="D43:F43"/>
    <mergeCell ref="G43:I43"/>
    <mergeCell ref="B44:C44"/>
    <mergeCell ref="D44:F44"/>
    <mergeCell ref="G44:I44"/>
    <mergeCell ref="B41:C41"/>
    <mergeCell ref="D41:F41"/>
    <mergeCell ref="G41:I41"/>
    <mergeCell ref="B42:C42"/>
    <mergeCell ref="D42:F42"/>
    <mergeCell ref="G42:I42"/>
    <mergeCell ref="B39:C39"/>
    <mergeCell ref="D39:F39"/>
    <mergeCell ref="G39:I39"/>
    <mergeCell ref="B40:C40"/>
    <mergeCell ref="D40:F40"/>
    <mergeCell ref="G40:I40"/>
    <mergeCell ref="B37:C37"/>
    <mergeCell ref="D37:F37"/>
    <mergeCell ref="G37:I37"/>
    <mergeCell ref="B38:C38"/>
    <mergeCell ref="D38:F38"/>
    <mergeCell ref="G38:I38"/>
    <mergeCell ref="B35:C35"/>
    <mergeCell ref="D35:F35"/>
    <mergeCell ref="G35:I35"/>
    <mergeCell ref="B36:C36"/>
    <mergeCell ref="D36:F36"/>
    <mergeCell ref="G36:I36"/>
    <mergeCell ref="B33:C33"/>
    <mergeCell ref="D33:F33"/>
    <mergeCell ref="G33:I33"/>
    <mergeCell ref="B34:C34"/>
    <mergeCell ref="D34:F34"/>
    <mergeCell ref="G34:I34"/>
    <mergeCell ref="B31:C31"/>
    <mergeCell ref="D31:F31"/>
    <mergeCell ref="G31:I31"/>
    <mergeCell ref="B32:C32"/>
    <mergeCell ref="D32:F32"/>
    <mergeCell ref="G32:I32"/>
    <mergeCell ref="B29:C29"/>
    <mergeCell ref="D29:F29"/>
    <mergeCell ref="G29:I29"/>
    <mergeCell ref="B30:C30"/>
    <mergeCell ref="D30:F30"/>
    <mergeCell ref="G30:I30"/>
    <mergeCell ref="B27:C27"/>
    <mergeCell ref="D27:F27"/>
    <mergeCell ref="G27:I27"/>
    <mergeCell ref="B28:C28"/>
    <mergeCell ref="D28:F28"/>
    <mergeCell ref="G28:I28"/>
    <mergeCell ref="M24:N24"/>
    <mergeCell ref="O24:P24"/>
    <mergeCell ref="B25:C25"/>
    <mergeCell ref="D25:F25"/>
    <mergeCell ref="G25:I25"/>
    <mergeCell ref="B26:C26"/>
    <mergeCell ref="D26:F26"/>
    <mergeCell ref="G26:I26"/>
    <mergeCell ref="A22:A24"/>
    <mergeCell ref="B22:C24"/>
    <mergeCell ref="D22:J22"/>
    <mergeCell ref="K22:P22"/>
    <mergeCell ref="D23:F24"/>
    <mergeCell ref="G23:I24"/>
    <mergeCell ref="K23:L23"/>
    <mergeCell ref="M23:N23"/>
    <mergeCell ref="O23:P23"/>
    <mergeCell ref="K24:L24"/>
    <mergeCell ref="C14:H17"/>
    <mergeCell ref="M14:P14"/>
    <mergeCell ref="M15:P15"/>
    <mergeCell ref="M16:P16"/>
    <mergeCell ref="M17:P17"/>
    <mergeCell ref="A21:Q21"/>
    <mergeCell ref="A10:B11"/>
    <mergeCell ref="C10:H11"/>
    <mergeCell ref="K10:K17"/>
    <mergeCell ref="M10:P10"/>
    <mergeCell ref="M11:P11"/>
    <mergeCell ref="A12:B13"/>
    <mergeCell ref="C12:H13"/>
    <mergeCell ref="L12:L13"/>
    <mergeCell ref="M12:P13"/>
    <mergeCell ref="A14:B17"/>
    <mergeCell ref="A1:P1"/>
    <mergeCell ref="A2:P2"/>
    <mergeCell ref="A3:P3"/>
    <mergeCell ref="A5:P5"/>
    <mergeCell ref="A6:P6"/>
    <mergeCell ref="A9:P9"/>
  </mergeCells>
  <dataValidations count="4">
    <dataValidation type="list" allowBlank="1" showInputMessage="1" showErrorMessage="1" sqref="J27:J46">
      <formula1>"男,女"</formula1>
    </dataValidation>
    <dataValidation type="list" allowBlank="1" showInputMessage="1" showErrorMessage="1" sqref="K27:P45">
      <formula1>"〇,×"</formula1>
    </dataValidation>
    <dataValidation type="custom" allowBlank="1" showInputMessage="1" showErrorMessage="1" sqref="K46">
      <formula1>"〇,×"</formula1>
    </dataValidation>
    <dataValidation type="list" allowBlank="1" showInputMessage="1" showErrorMessage="1" sqref="C10:I11">
      <formula1>"　,関東, 近畿北陸,中部,関西,中国四国,九州,その他"</formula1>
    </dataValidation>
  </dataValidations>
  <printOptions/>
  <pageMargins left="0.3937007874015748" right="0.3937007874015748" top="0.3937007874015748" bottom="0.1968503937007874" header="0.5118110236220472" footer="0.5118110236220472"/>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D12:U13"/>
  <sheetViews>
    <sheetView zoomScalePageLayoutView="0" workbookViewId="0" topLeftCell="F1">
      <selection activeCell="F13" sqref="F12:U13"/>
    </sheetView>
  </sheetViews>
  <sheetFormatPr defaultColWidth="9.00390625" defaultRowHeight="13.5"/>
  <sheetData>
    <row r="11" ht="14.25" thickBot="1"/>
    <row r="12" spans="4:21" ht="14.25" customHeight="1" thickBot="1">
      <c r="D12" s="248" t="s">
        <v>57</v>
      </c>
      <c r="E12" s="249"/>
      <c r="F12" s="226" t="s">
        <v>58</v>
      </c>
      <c r="G12" s="152"/>
      <c r="H12" s="152"/>
      <c r="I12" s="227"/>
      <c r="J12" s="228" t="s">
        <v>59</v>
      </c>
      <c r="K12" s="229"/>
      <c r="L12" s="250" t="s">
        <v>68</v>
      </c>
      <c r="M12" s="244"/>
      <c r="N12" s="244"/>
      <c r="O12" s="245"/>
      <c r="P12" s="243" t="s">
        <v>60</v>
      </c>
      <c r="Q12" s="244"/>
      <c r="R12" s="244"/>
      <c r="S12" s="245"/>
      <c r="T12" s="243" t="s">
        <v>61</v>
      </c>
      <c r="U12" s="245"/>
    </row>
    <row r="13" spans="4:21" ht="40.5" customHeight="1" thickBot="1">
      <c r="D13" s="248" t="s">
        <v>63</v>
      </c>
      <c r="E13" s="249"/>
      <c r="F13" s="235" t="s">
        <v>62</v>
      </c>
      <c r="G13" s="236"/>
      <c r="H13" s="236"/>
      <c r="I13" s="237"/>
      <c r="J13" s="230"/>
      <c r="K13" s="231"/>
      <c r="L13" s="238" t="s">
        <v>67</v>
      </c>
      <c r="M13" s="239"/>
      <c r="N13" s="240"/>
      <c r="O13" s="231"/>
      <c r="P13" s="215" t="s">
        <v>64</v>
      </c>
      <c r="Q13" s="216"/>
      <c r="R13" s="246"/>
      <c r="S13" s="247"/>
      <c r="T13" s="219">
        <f>N13*0+R13*7000</f>
        <v>0</v>
      </c>
      <c r="U13" s="220"/>
    </row>
  </sheetData>
  <sheetProtection/>
  <mergeCells count="13">
    <mergeCell ref="L12:O12"/>
    <mergeCell ref="L13:M13"/>
    <mergeCell ref="N13:O13"/>
    <mergeCell ref="P12:S12"/>
    <mergeCell ref="P13:Q13"/>
    <mergeCell ref="R13:S13"/>
    <mergeCell ref="T13:U13"/>
    <mergeCell ref="T12:U12"/>
    <mergeCell ref="D12:E12"/>
    <mergeCell ref="F12:I12"/>
    <mergeCell ref="D13:E13"/>
    <mergeCell ref="F13:I13"/>
    <mergeCell ref="J12:K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三井物産株式会社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84382</dc:creator>
  <cp:keywords/>
  <dc:description/>
  <cp:lastModifiedBy>Yamamoto,TakashiTKALR</cp:lastModifiedBy>
  <cp:lastPrinted>2015-07-19T23:51:18Z</cp:lastPrinted>
  <dcterms:created xsi:type="dcterms:W3CDTF">2008-01-15T04:48:49Z</dcterms:created>
  <dcterms:modified xsi:type="dcterms:W3CDTF">2015-08-05T08:56:27Z</dcterms:modified>
  <cp:category/>
  <cp:version/>
  <cp:contentType/>
  <cp:contentStatus/>
</cp:coreProperties>
</file>